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 tabRatio="908" activeTab="1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13" r:id="rId9"/>
    <sheet name="Прил5_ф1" sheetId="14" r:id="rId10"/>
    <sheet name="Прил6_ф1" sheetId="21" r:id="rId11"/>
    <sheet name="Прил7_ф1" sheetId="22" r:id="rId12"/>
    <sheet name="Прил8_ф1" sheetId="23" r:id="rId13"/>
    <sheet name="Прил9_ф1" sheetId="24" r:id="rId14"/>
    <sheet name="Прил10_ф1" sheetId="26" r:id="rId15"/>
  </sheets>
  <definedNames>
    <definedName name="OLE_LINK2" localSheetId="1">Прил2_ф1!$A$11</definedName>
  </definedNames>
  <calcPr calcId="144525"/>
</workbook>
</file>

<file path=xl/calcChain.xml><?xml version="1.0" encoding="utf-8"?>
<calcChain xmlns="http://schemas.openxmlformats.org/spreadsheetml/2006/main">
  <c r="B12" i="7" l="1"/>
  <c r="AB16" i="13"/>
  <c r="AB15" i="13"/>
  <c r="AA16" i="13"/>
  <c r="AA15" i="13"/>
  <c r="Z16" i="13"/>
  <c r="Z15" i="13"/>
  <c r="P16" i="13"/>
  <c r="P15" i="13"/>
  <c r="R15" i="13" l="1"/>
  <c r="S15" i="13"/>
  <c r="T15" i="13"/>
  <c r="U15" i="13"/>
  <c r="V15" i="13"/>
  <c r="W15" i="13"/>
  <c r="X15" i="13"/>
  <c r="Y15" i="13"/>
  <c r="Q15" i="13"/>
  <c r="D44" i="6"/>
  <c r="D16" i="6"/>
  <c r="D24" i="6"/>
  <c r="D28" i="6" l="1"/>
  <c r="D54" i="6" l="1"/>
  <c r="D48" i="6"/>
  <c r="D39" i="6"/>
  <c r="D36" i="6"/>
  <c r="D27" i="6" l="1"/>
  <c r="D13" i="6" s="1"/>
  <c r="D64" i="6" s="1"/>
  <c r="AC15" i="13"/>
  <c r="R16" i="13"/>
  <c r="S16" i="13"/>
  <c r="T16" i="13"/>
  <c r="U16" i="13"/>
  <c r="V16" i="13"/>
  <c r="W16" i="13"/>
  <c r="X16" i="13"/>
  <c r="Y16" i="13"/>
  <c r="Q16" i="13"/>
  <c r="E16" i="13"/>
  <c r="F16" i="13"/>
  <c r="G16" i="13"/>
  <c r="H16" i="13"/>
  <c r="I16" i="13"/>
  <c r="J16" i="13"/>
  <c r="K16" i="13"/>
  <c r="L16" i="13"/>
  <c r="D16" i="13"/>
  <c r="C12" i="7" l="1"/>
  <c r="C13" i="7" s="1"/>
  <c r="B13" i="7"/>
  <c r="AC16" i="13"/>
</calcChain>
</file>

<file path=xl/sharedStrings.xml><?xml version="1.0" encoding="utf-8"?>
<sst xmlns="http://schemas.openxmlformats.org/spreadsheetml/2006/main" count="515" uniqueCount="350">
  <si>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</si>
  <si>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</si>
  <si>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</si>
  <si>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</si>
  <si>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</si>
  <si>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</si>
  <si>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</si>
  <si>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</si>
  <si>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</si>
  <si>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</si>
  <si>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</si>
  <si>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</si>
  <si>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</si>
  <si>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</si>
  <si>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</si>
  <si>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</si>
  <si>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</si>
  <si>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</si>
  <si>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</si>
  <si>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</si>
  <si>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</si>
  <si>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</si>
  <si>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</si>
  <si>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</si>
  <si>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</si>
  <si>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</si>
  <si>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</si>
  <si>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</si>
  <si>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</si>
  <si>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</si>
  <si>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</si>
  <si>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</si>
  <si>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</si>
  <si>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</si>
  <si>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</si>
  <si>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</si>
  <si>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</si>
  <si>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</si>
  <si>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</si>
  <si>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</si>
  <si>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</si>
  <si>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</si>
  <si>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</si>
  <si>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</si>
  <si>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</si>
  <si>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</si>
  <si>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</si>
  <si>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</si>
  <si>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</si>
  <si>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</si>
  <si>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</si>
  <si>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</si>
  <si>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</si>
  <si>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</si>
  <si>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</si>
  <si>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</si>
  <si>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</si>
  <si>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</si>
  <si>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</si>
  <si>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</si>
  <si>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</si>
  <si>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</si>
  <si>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</si>
  <si>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</si>
  <si>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</si>
  <si>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</si>
  <si>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</si>
  <si>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</si>
  <si>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</si>
  <si>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</si>
  <si>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</si>
  <si>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</si>
  <si>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</si>
  <si>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</si>
  <si>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</si>
  <si>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</si>
  <si>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</si>
  <si>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</si>
  <si>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</si>
  <si>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</si>
  <si>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</si>
  <si>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</si>
  <si>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</si>
  <si>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</si>
  <si>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</si>
  <si>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</si>
  <si>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</si>
  <si>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</si>
  <si>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</si>
  <si>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</si>
  <si>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</si>
  <si>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</si>
  <si>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</si>
  <si>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</si>
  <si>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</si>
  <si>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</si>
  <si>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</si>
  <si>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</si>
  <si>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</si>
  <si>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</si>
  <si>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</si>
  <si>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</si>
  <si>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</si>
  <si>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</si>
  <si>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</si>
  <si>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</si>
  <si>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</si>
  <si>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</si>
  <si>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</si>
  <si>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</si>
  <si>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</si>
  <si>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</si>
  <si>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</si>
  <si>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</si>
  <si>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</si>
  <si>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</si>
  <si>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</si>
  <si>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</si>
  <si>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</si>
  <si>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</si>
  <si>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</si>
  <si>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</si>
  <si>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</si>
  <si>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</si>
  <si>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</si>
  <si>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</si>
  <si>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</si>
  <si>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</si>
  <si>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</si>
  <si>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</si>
  <si>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</si>
  <si>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</si>
  <si>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</si>
  <si>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</si>
  <si>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</si>
  <si>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</si>
  <si>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</si>
  <si>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</si>
  <si>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</si>
  <si>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</si>
  <si>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</si>
  <si>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</si>
  <si>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</si>
  <si>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 xml:space="preserve">          о наличии (отсутствии) технической возможности доступа</t>
  </si>
  <si>
    <t xml:space="preserve">              к регулируемым услугам по транспортировке газа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</si>
  <si>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</si>
  <si>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</si>
  <si>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</si>
  <si>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</si>
  <si>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</si>
  <si>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</si>
  <si>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</si>
  <si>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</si>
  <si>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</si>
  <si>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</si>
  <si>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</si>
  <si>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</si>
  <si>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</si>
  <si>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</si>
  <si>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</si>
  <si>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</si>
  <si>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</si>
  <si>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</si>
  <si>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</si>
  <si>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</si>
  <si>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</si>
  <si>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</si>
  <si>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</si>
  <si>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</si>
  <si>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</si>
  <si>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</si>
  <si>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</si>
  <si>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</si>
  <si>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</si>
  <si>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</si>
  <si>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</si>
  <si>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</si>
  <si>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</si>
  <si>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</si>
  <si>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</si>
  <si>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</si>
  <si>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</si>
  <si>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</si>
  <si>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</si>
  <si>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</si>
  <si>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</si>
  <si>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</si>
  <si>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</si>
  <si>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</si>
  <si>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</si>
  <si>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</si>
  <si>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</si>
  <si>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</si>
  <si>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</si>
  <si>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</si>
  <si>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</si>
  <si>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</si>
  <si>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</si>
  <si>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</si>
  <si>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</si>
  <si>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</si>
  <si>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</si>
  <si>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</si>
  <si>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</si>
  <si>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</si>
  <si>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</si>
  <si>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</si>
  <si>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</si>
  <si>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</si>
  <si>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</si>
  <si>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</si>
  <si>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</si>
  <si>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</si>
  <si>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</si>
  <si>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</si>
  <si>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</si>
  <si>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</si>
  <si>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</si>
  <si>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</si>
  <si>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</si>
  <si>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</si>
  <si>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</si>
  <si>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</si>
  <si>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</si>
  <si>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</si>
  <si>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</si>
  <si>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</si>
  <si>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</si>
  <si>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</si>
  <si>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</si>
  <si>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</si>
  <si>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</si>
  <si>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</si>
  <si>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</si>
  <si>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</si>
  <si>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</si>
  <si>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</si>
  <si>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</si>
  <si>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</si>
  <si>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</si>
  <si>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</si>
  <si>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</si>
  <si>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</si>
  <si>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</si>
  <si>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</si>
  <si>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</si>
  <si>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</si>
  <si>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</si>
  <si>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</si>
  <si>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</si>
  <si>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</si>
  <si>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</si>
  <si>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</si>
  <si>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</si>
  <si>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</si>
  <si>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</si>
  <si>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</si>
  <si>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</si>
  <si>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</si>
  <si>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</si>
  <si>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</si>
  <si>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</si>
  <si>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</si>
  <si>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</si>
  <si>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</si>
  <si>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</si>
  <si>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</si>
  <si>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</si>
  <si>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</si>
  <si>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</si>
  <si>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</si>
  <si>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</si>
  <si>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</si>
  <si>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</si>
  <si>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</si>
  <si>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</si>
  <si>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</si>
  <si>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</si>
  <si>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</si>
  <si>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</si>
  <si>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</si>
  <si>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</si>
  <si>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</si>
  <si>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</si>
  <si>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</si>
  <si>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</si>
  <si>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</si>
  <si>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</si>
  <si>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</si>
  <si>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</si>
  <si>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                                       Информация</t>
  </si>
  <si>
    <t xml:space="preserve">                       по магистральным газопроводам</t>
  </si>
  <si>
    <t xml:space="preserve">          к регулируемым услугам по транспортировке газа</t>
  </si>
  <si>
    <t xml:space="preserve">              </t>
  </si>
  <si>
    <t>1.5.6.</t>
  </si>
  <si>
    <t>от 08.12.2022 № 960-22</t>
  </si>
  <si>
    <t>Форма 4</t>
  </si>
  <si>
    <t>1.3.7.</t>
  </si>
  <si>
    <t>плата за негатиное воздействие на окружающую среду</t>
  </si>
  <si>
    <t>Всего за 2023 г</t>
  </si>
  <si>
    <t>Ямбург-Елец 2 на 1771 км</t>
  </si>
  <si>
    <t xml:space="preserve">АГРС п.Малый Ашап </t>
  </si>
  <si>
    <t>ООО "Газпром межрегионгаз"</t>
  </si>
  <si>
    <t>январь-декабрь 2023 г</t>
  </si>
  <si>
    <t>услуги по транспортировке газа по
магистральному газопроводу (газопроводу-отводу) ООО
"Глобалнефтегазинвест" на территории Пермского края</t>
  </si>
  <si>
    <t>от 08.09.2022 №630/22 Официальный интернет-портал правовой информации http://www.pravo.gov.ru, 18.10.2022</t>
  </si>
  <si>
    <t>18 октября 2022</t>
  </si>
  <si>
    <t>Пермский край</t>
  </si>
  <si>
    <t xml:space="preserve"> на территории Пермского края</t>
  </si>
  <si>
    <t xml:space="preserve"> 6,0 - 7,5 Мпа</t>
  </si>
  <si>
    <t>0,5 Мпа</t>
  </si>
  <si>
    <t xml:space="preserve">Лицензия № ВХ-48-802524 от 04.06.2021 г. , на осуществление эксплуатации взрывопожароопасных и химически опасных производственных объектов I, II,  III классов опасности, бессрочная, Федеральная Служба по экологическому, технологическому и атомному надзору </t>
  </si>
  <si>
    <t>Информация о тарифах ООО "ГЛОБАЛНЕФТЕГАЗИНВЕСТ"</t>
  </si>
  <si>
    <t xml:space="preserve">               
на услуги по транспортировке газа  по магистральным трубопроводам на территории Пермского края</t>
  </si>
  <si>
    <t xml:space="preserve">              об основных показателях финансово-хозяйственной деятельности ООО "ГЛОБАЛНЕФТЕГАЗИНВЕСТ"</t>
  </si>
  <si>
    <t xml:space="preserve">       на территории Пермского края</t>
  </si>
  <si>
    <t xml:space="preserve">на (за) 2023 год в сфере оказания услуг по транспортировке газа по магистральным трубопроводам </t>
  </si>
  <si>
    <t xml:space="preserve">             ООО "ГЛОБАЛНЕФТЕГАЗИНВЕСТ"</t>
  </si>
  <si>
    <t>на (за) 2023 год в сфере оказания услуг</t>
  </si>
  <si>
    <t xml:space="preserve">          по транспортировке газа по магистральным трубопроводам на территории Пермского края</t>
  </si>
  <si>
    <t>ООО "ГЛОБАЛНЕФТЕГАЗИНВЕСТ"</t>
  </si>
  <si>
    <t>за 2023 год в сфере оказания услуг по транспортировке газа по
магистральным газопроводам  на территории Пермского края</t>
  </si>
  <si>
    <t>за 2023 год в сфере оказания услуг по транспортировке газа</t>
  </si>
  <si>
    <t>по магистральным газопроводам на территории Пермского края</t>
  </si>
  <si>
    <t xml:space="preserve">              к регулируемым услугам по транспортировке газа по магистральным газопроводам </t>
  </si>
  <si>
    <t>(месяц) ______________________(период)</t>
  </si>
  <si>
    <t xml:space="preserve"> на территории Пермского края  в зонах входа на (за) _____________20 ____ года               </t>
  </si>
  <si>
    <t xml:space="preserve">              к регулируемым услугам по транспортировке газа по магистральным газопроводам</t>
  </si>
  <si>
    <t xml:space="preserve"> на территории Пермского края  в зонах выхода на (за) _____________20 ____ года                   </t>
  </si>
  <si>
    <t xml:space="preserve">   на территории Пермского края между зонами входа и выхода  на (за) _____________20 ____ года         </t>
  </si>
  <si>
    <t xml:space="preserve">          ООО "ГЛОБАЛНЕФТЕГАЗИНВЕСТ" на территории Пермского края</t>
  </si>
  <si>
    <t xml:space="preserve">по магистральным газопроводам  ООО "ГЛОБАЛНЕФТЕГАЗИНВЕСТ" </t>
  </si>
  <si>
    <t>ООО "ГЛОБАЛНЕФТЕГАЗИНВЕСТ" на территории Пермского края</t>
  </si>
  <si>
    <t>АГРС п.Малый Ашап</t>
  </si>
  <si>
    <t>договор №1ТР-015/22 об оказании услуг по транспортировке газа по магистральным газопроводам-отводам от 27.12.2022 года</t>
  </si>
  <si>
    <t xml:space="preserve">         к магистральным газопроводам ООО "ГЛОБАЛНЕФТЕГАЗИНВЕСТ"</t>
  </si>
  <si>
    <t>по магистральным газопроводам ООО "ГЛОБАЛНЕФТЕГАЗИНВЕСТ"  на территории Пермского края</t>
  </si>
  <si>
    <t xml:space="preserve">        к магистральным газопроводам  ООО "ГЛОБАЛНЕФТЕГАЗИНВЕСТ" на территории Пермского края</t>
  </si>
  <si>
    <t xml:space="preserve"> АГРС п.Малый Ашап </t>
  </si>
  <si>
    <t>на (за) 2023 год в сфере транспортировки газа</t>
  </si>
  <si>
    <t xml:space="preserve">           по трубопроводам  ООО "ГЛОБАЛНЕФТЕГАЗИНВЕСТ" на территории Пермского края</t>
  </si>
  <si>
    <t>Ямбург-Елец 2 на 1771 км"</t>
  </si>
  <si>
    <t>3209,57 руб. за 1000 куб.м (без НДС)</t>
  </si>
  <si>
    <t>Договор №1ТР-015/22 об оказании услуг по транспортировке газа по магистральным газопроводам-отводам от 27.12.2022 года. Существенные условия: 1. Предмет настоящего Договора и обязанности Сторон; 2. Порядок учета газа; 3. Качество газа; 4. Цена и порядок расчета; 5. Ответственность сторон; 6. Регулирование споров; 7. Срок действия настоящего Договора; 8.Прочие условия.; 9.Адреса, реквизиты и подписы Сторон. Выполнение требований, указанных в Правилах подключения (технологического присоединения) объектов к сетям газораспределения (постановление правительства РФ от 30.12.2013 года №1314, постановление правительства РФ от 24.11.1998 года №1370). Готовность объекта к приему газа.</t>
  </si>
  <si>
    <t>по договорам, заключаемым на срок до одного года, - не позднее чем за месяц и не ранее чем за три месяца до указанной в заявке даты начала транспортировки;
по договорам, заключаемым на срок более одного года и до пяти лет, - не позднее чем за три месяца и не ранее чем за один год до начала года, в котором начнется транспортировка;
по договорам, заключаемым на срок более пяти лет, - не позднее чем за шесть месяцев и не ранее чем за три года до начала года, в котором начнется транспортировка.</t>
  </si>
  <si>
    <t>Согласно Правил подключения (технологического присоединения) объектов к сетям газораспределения (постановление правительства РФ от 30.12.2013 года №1314, постановление правительства РФ от 24.11.1998 года №1370) 
- реквизиты поставщика и покупателя газа;
- объемы и условия транспортировки газа (включая режим и периодичность), а также предлагаемый порядок расчетов; 
- сроки начала и окончания транспортировки газа;
- объем транспортировки газа по месяцам на первый год транспортировки, а на последующий срок - с разбивкой по годам; 
-наименование организации - производителя газа, качество и параметры поставляемого газа (представляются в случае транспортировки газа от местных производителей);
- место подключения к местной газораспределительной сети подводящего газопровода; 
- место отбора газа или передачи для дальнейшей его транспортировки по сетям других организаций; 
-подтверждения покупателей и газораспределительных организаций о готовности к приему газа в указанном объеме на период транспортировки.</t>
  </si>
  <si>
    <t xml:space="preserve"> ГРС; ЭХЗ; газопровод высокого давления, протяженностью 770 м; по адресу: Пермский край, Ординский район, «ГРС» - «Газопровод-отвод к сел. М. Ашап с оборудованием</t>
  </si>
  <si>
    <t xml:space="preserve"> ГРС; ЭХЗ; газопровод высокого давления, протяженностью 770 м; по адресу: Пермский край, Ординский район, «ГРС» - «Газопровод-отвод к сел. М. Ашап с оборудованием. Система менеджмента качества соответствует требованиям ГОСТ ISO 9001-2015. </t>
  </si>
  <si>
    <t>ГРС; ЭХЗ; газопровод высокого давления, протяженностью 770 м; по адресу: Пермский край, Ординский район, «ГРС» - «Газопровод-отвод к сел. М. Ашап с оборудованием</t>
  </si>
  <si>
    <t xml:space="preserve">  ООО "ГЛОБАЛНЕФТЕГАЗИНВЕСТ"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</si>
</sst>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5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ФАКТ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11"/>
  <sheetViews>
    <sheetView zoomScale="110" zoomScaleNormal="110" workbookViewId="0">
      <selection activeCell="E11" sqref="E11"/>
    </sheetView>
  </sheetViews>
  <sheetFormatPr defaultColWidth="8.85546875" defaultRowHeight="15" x14ac:dyDescent="0.25"/>
  <cols>
    <col min="1" max="1" width="31" style="3" customWidth="1"/>
    <col min="2" max="2" width="21.140625" style="3" customWidth="1"/>
    <col min="3" max="3" width="21.5703125" style="3" customWidth="1"/>
    <col min="4" max="4" width="23.5703125" style="3" customWidth="1"/>
    <col min="5" max="5" width="14.28515625" style="3" customWidth="1"/>
    <col min="6" max="8" width="19" style="3" customWidth="1"/>
    <col min="9" max="16384" width="8.85546875" style="3"/>
  </cols>
  <sheetData>
    <row r="1" spans="1:5" x14ac:dyDescent="0.25">
      <c r="E1" s="1" t="s">
        <v>0</v>
      </c>
    </row>
    <row r="2" spans="1:5" x14ac:dyDescent="0.25">
      <c r="E2" s="1" t="s">
        <v>1</v>
      </c>
    </row>
    <row r="3" spans="1:5" x14ac:dyDescent="0.25">
      <c r="E3" s="1" t="s">
        <v>295</v>
      </c>
    </row>
    <row r="4" spans="1:5" x14ac:dyDescent="0.25">
      <c r="E4" s="1" t="s">
        <v>2</v>
      </c>
    </row>
    <row r="6" spans="1:5" ht="22.5" customHeight="1" x14ac:dyDescent="0.25">
      <c r="A6" s="41" t="s">
        <v>312</v>
      </c>
      <c r="B6" s="41"/>
      <c r="C6" s="41"/>
      <c r="D6" s="41"/>
      <c r="E6" s="41"/>
    </row>
    <row r="7" spans="1:5" ht="32.25" customHeight="1" x14ac:dyDescent="0.25">
      <c r="A7" s="41" t="s">
        <v>313</v>
      </c>
      <c r="B7" s="41"/>
      <c r="C7" s="41"/>
      <c r="D7" s="41"/>
      <c r="E7" s="41"/>
    </row>
    <row r="8" spans="1:5" x14ac:dyDescent="0.25">
      <c r="B8" s="2"/>
    </row>
    <row r="9" spans="1:5" ht="51" x14ac:dyDescent="0.25">
      <c r="A9" s="27" t="s">
        <v>3</v>
      </c>
      <c r="B9" s="27" t="s">
        <v>4</v>
      </c>
      <c r="C9" s="27" t="s">
        <v>5</v>
      </c>
      <c r="D9" s="27" t="s">
        <v>6</v>
      </c>
      <c r="E9" s="27" t="s">
        <v>7</v>
      </c>
    </row>
    <row r="10" spans="1:5" x14ac:dyDescent="0.25">
      <c r="A10" s="27">
        <v>1</v>
      </c>
      <c r="B10" s="27">
        <v>2</v>
      </c>
      <c r="C10" s="27">
        <v>3</v>
      </c>
      <c r="D10" s="27">
        <v>4</v>
      </c>
      <c r="E10" s="27">
        <v>5</v>
      </c>
    </row>
    <row r="11" spans="1:5" ht="103.5" customHeight="1" x14ac:dyDescent="0.25">
      <c r="A11" s="30" t="s">
        <v>304</v>
      </c>
      <c r="B11" s="11" t="s">
        <v>305</v>
      </c>
      <c r="C11" s="11" t="s">
        <v>306</v>
      </c>
      <c r="D11" s="30" t="s">
        <v>307</v>
      </c>
      <c r="E11" s="30" t="s">
        <v>342</v>
      </c>
    </row>
  </sheetData>
  <mergeCells count="2">
    <mergeCell ref="A7:E7"/>
    <mergeCell ref="A6:E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2"/>
  <sheetViews>
    <sheetView zoomScale="115" zoomScaleNormal="115" workbookViewId="0">
      <selection activeCell="C20" sqref="C20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1" t="s">
        <v>183</v>
      </c>
    </row>
    <row r="2" spans="1:6" x14ac:dyDescent="0.25">
      <c r="F2" s="1" t="s">
        <v>1</v>
      </c>
    </row>
    <row r="3" spans="1:6" x14ac:dyDescent="0.25">
      <c r="F3" s="1" t="s">
        <v>295</v>
      </c>
    </row>
    <row r="4" spans="1:6" x14ac:dyDescent="0.25">
      <c r="F4" s="1" t="s">
        <v>2</v>
      </c>
    </row>
    <row r="5" spans="1:6" x14ac:dyDescent="0.25">
      <c r="A5" s="7"/>
      <c r="C5" s="8" t="s">
        <v>128</v>
      </c>
    </row>
    <row r="6" spans="1:6" x14ac:dyDescent="0.25">
      <c r="A6" s="7"/>
      <c r="C6" s="8" t="s">
        <v>181</v>
      </c>
    </row>
    <row r="7" spans="1:6" x14ac:dyDescent="0.25">
      <c r="A7" s="7"/>
      <c r="C7" s="8" t="s">
        <v>182</v>
      </c>
    </row>
    <row r="8" spans="1:6" x14ac:dyDescent="0.25">
      <c r="A8" s="7"/>
      <c r="B8" s="43" t="s">
        <v>332</v>
      </c>
      <c r="C8" s="47"/>
      <c r="D8" s="47"/>
    </row>
    <row r="10" spans="1:6" ht="89.25" x14ac:dyDescent="0.25">
      <c r="A10" s="32" t="s">
        <v>171</v>
      </c>
      <c r="B10" s="32" t="s">
        <v>172</v>
      </c>
      <c r="C10" s="32" t="s">
        <v>177</v>
      </c>
      <c r="D10" s="32" t="s">
        <v>178</v>
      </c>
      <c r="E10" s="32" t="s">
        <v>179</v>
      </c>
      <c r="F10" s="32" t="s">
        <v>180</v>
      </c>
    </row>
    <row r="11" spans="1:6" x14ac:dyDescent="0.25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</row>
    <row r="12" spans="1:6" ht="122.25" customHeight="1" x14ac:dyDescent="0.25">
      <c r="A12" s="32" t="s">
        <v>300</v>
      </c>
      <c r="B12" s="32" t="s">
        <v>333</v>
      </c>
      <c r="C12" s="32" t="s">
        <v>334</v>
      </c>
      <c r="D12" s="32">
        <v>0</v>
      </c>
      <c r="E12" s="32">
        <v>0</v>
      </c>
      <c r="F12" s="32" t="s">
        <v>334</v>
      </c>
    </row>
  </sheetData>
  <mergeCells count="1">
    <mergeCell ref="B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"/>
  <sheetViews>
    <sheetView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1" t="s">
        <v>184</v>
      </c>
    </row>
    <row r="2" spans="1:10" x14ac:dyDescent="0.25">
      <c r="J2" s="1" t="s">
        <v>1</v>
      </c>
    </row>
    <row r="3" spans="1:10" x14ac:dyDescent="0.25">
      <c r="J3" s="1" t="s">
        <v>295</v>
      </c>
    </row>
    <row r="4" spans="1:10" x14ac:dyDescent="0.25">
      <c r="J4" s="1" t="s">
        <v>2</v>
      </c>
    </row>
    <row r="5" spans="1:10" x14ac:dyDescent="0.25">
      <c r="A5" s="7"/>
      <c r="C5" s="43" t="s">
        <v>95</v>
      </c>
      <c r="D5" s="44"/>
      <c r="E5" s="44"/>
    </row>
    <row r="6" spans="1:10" x14ac:dyDescent="0.25">
      <c r="A6" s="7"/>
      <c r="C6" s="43" t="s">
        <v>185</v>
      </c>
      <c r="D6" s="43"/>
      <c r="E6" s="43"/>
      <c r="F6" s="43"/>
    </row>
    <row r="7" spans="1:10" ht="21" customHeight="1" x14ac:dyDescent="0.25">
      <c r="A7" s="7"/>
      <c r="C7" s="41" t="s">
        <v>335</v>
      </c>
      <c r="D7" s="41"/>
      <c r="E7" s="41"/>
      <c r="F7" s="41"/>
    </row>
    <row r="8" spans="1:10" s="31" customFormat="1" ht="16.5" customHeight="1" x14ac:dyDescent="0.25">
      <c r="A8" s="7"/>
      <c r="C8" s="41" t="s">
        <v>308</v>
      </c>
      <c r="D8" s="41"/>
      <c r="E8" s="41"/>
      <c r="F8" s="41"/>
    </row>
    <row r="9" spans="1:10" x14ac:dyDescent="0.25">
      <c r="C9" s="7"/>
    </row>
    <row r="10" spans="1:10" ht="52.9" customHeight="1" x14ac:dyDescent="0.25">
      <c r="A10" s="42" t="s">
        <v>186</v>
      </c>
      <c r="B10" s="42" t="s">
        <v>187</v>
      </c>
      <c r="C10" s="42"/>
      <c r="D10" s="42" t="s">
        <v>188</v>
      </c>
      <c r="E10" s="42"/>
      <c r="F10" s="42"/>
      <c r="G10" s="42" t="s">
        <v>189</v>
      </c>
      <c r="H10" s="42"/>
      <c r="I10" s="42" t="s">
        <v>190</v>
      </c>
      <c r="J10" s="42"/>
    </row>
    <row r="11" spans="1:10" ht="28.15" customHeight="1" x14ac:dyDescent="0.25">
      <c r="A11" s="42"/>
      <c r="B11" s="42" t="s">
        <v>191</v>
      </c>
      <c r="C11" s="42" t="s">
        <v>192</v>
      </c>
      <c r="D11" s="42" t="s">
        <v>193</v>
      </c>
      <c r="E11" s="42"/>
      <c r="F11" s="42" t="s">
        <v>194</v>
      </c>
      <c r="G11" s="42" t="s">
        <v>195</v>
      </c>
      <c r="H11" s="42" t="s">
        <v>192</v>
      </c>
      <c r="I11" s="42" t="s">
        <v>196</v>
      </c>
      <c r="J11" s="42" t="s">
        <v>197</v>
      </c>
    </row>
    <row r="12" spans="1:10" ht="38.25" x14ac:dyDescent="0.25">
      <c r="A12" s="42"/>
      <c r="B12" s="42"/>
      <c r="C12" s="42"/>
      <c r="D12" s="32" t="s">
        <v>198</v>
      </c>
      <c r="E12" s="32" t="s">
        <v>199</v>
      </c>
      <c r="F12" s="42"/>
      <c r="G12" s="42"/>
      <c r="H12" s="42"/>
      <c r="I12" s="42"/>
      <c r="J12" s="42"/>
    </row>
    <row r="13" spans="1:10" x14ac:dyDescent="0.25">
      <c r="A13" s="32">
        <v>1</v>
      </c>
      <c r="B13" s="32">
        <v>2</v>
      </c>
      <c r="C13" s="32">
        <v>3</v>
      </c>
      <c r="D13" s="32">
        <v>4</v>
      </c>
      <c r="E13" s="32">
        <v>5</v>
      </c>
      <c r="F13" s="32">
        <v>6</v>
      </c>
      <c r="G13" s="32">
        <v>7</v>
      </c>
      <c r="H13" s="32">
        <v>8</v>
      </c>
      <c r="I13" s="32">
        <v>9</v>
      </c>
      <c r="J13" s="32">
        <v>10</v>
      </c>
    </row>
    <row r="14" spans="1:10" ht="173.25" customHeight="1" x14ac:dyDescent="0.25">
      <c r="A14" s="36" t="s">
        <v>346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</row>
  </sheetData>
  <mergeCells count="17">
    <mergeCell ref="J11:J12"/>
    <mergeCell ref="A10:A12"/>
    <mergeCell ref="B10:C10"/>
    <mergeCell ref="D10:F10"/>
    <mergeCell ref="G10:H10"/>
    <mergeCell ref="I10:J10"/>
    <mergeCell ref="B11:B12"/>
    <mergeCell ref="C11:C12"/>
    <mergeCell ref="D11:E11"/>
    <mergeCell ref="F11:F12"/>
    <mergeCell ref="G11:G12"/>
    <mergeCell ref="C5:E5"/>
    <mergeCell ref="H11:H12"/>
    <mergeCell ref="I11:I12"/>
    <mergeCell ref="C8:F8"/>
    <mergeCell ref="C7:F7"/>
    <mergeCell ref="C6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C13"/>
  <sheetViews>
    <sheetView zoomScaleNormal="100" workbookViewId="0">
      <selection activeCell="A5" sqref="A5:XFD13"/>
    </sheetView>
  </sheetViews>
  <sheetFormatPr defaultRowHeight="15" x14ac:dyDescent="0.25"/>
  <cols>
    <col min="1" max="1" width="58.7109375" customWidth="1"/>
    <col min="2" max="2" width="28.7109375" customWidth="1"/>
    <col min="3" max="3" width="53" customWidth="1"/>
    <col min="4" max="6" width="21.140625" customWidth="1"/>
    <col min="7" max="10" width="13.7109375" customWidth="1"/>
  </cols>
  <sheetData>
    <row r="1" spans="1:3" x14ac:dyDescent="0.25">
      <c r="C1" s="1" t="s">
        <v>200</v>
      </c>
    </row>
    <row r="2" spans="1:3" x14ac:dyDescent="0.25">
      <c r="C2" s="1" t="s">
        <v>1</v>
      </c>
    </row>
    <row r="3" spans="1:3" x14ac:dyDescent="0.25">
      <c r="C3" s="1" t="s">
        <v>295</v>
      </c>
    </row>
    <row r="4" spans="1:3" x14ac:dyDescent="0.25">
      <c r="C4" s="1" t="s">
        <v>2</v>
      </c>
    </row>
    <row r="5" spans="1:3" s="9" customFormat="1" x14ac:dyDescent="0.25">
      <c r="A5" s="41" t="s">
        <v>95</v>
      </c>
      <c r="B5" s="41"/>
    </row>
    <row r="6" spans="1:3" s="9" customFormat="1" x14ac:dyDescent="0.25">
      <c r="A6" s="41" t="s">
        <v>201</v>
      </c>
      <c r="B6" s="41"/>
    </row>
    <row r="7" spans="1:3" s="9" customFormat="1" x14ac:dyDescent="0.25">
      <c r="A7" s="41" t="s">
        <v>202</v>
      </c>
      <c r="B7" s="41"/>
    </row>
    <row r="8" spans="1:3" s="9" customFormat="1" x14ac:dyDescent="0.25">
      <c r="A8" s="43" t="s">
        <v>336</v>
      </c>
      <c r="B8" s="43"/>
    </row>
    <row r="9" spans="1:3" s="9" customFormat="1" x14ac:dyDescent="0.25">
      <c r="B9" s="7"/>
    </row>
    <row r="10" spans="1:3" s="9" customFormat="1" x14ac:dyDescent="0.25">
      <c r="B10" s="7"/>
    </row>
    <row r="11" spans="1:3" ht="104.45" customHeight="1" x14ac:dyDescent="0.25">
      <c r="A11" s="32" t="s">
        <v>203</v>
      </c>
      <c r="B11" s="32" t="s">
        <v>204</v>
      </c>
      <c r="C11" s="32" t="s">
        <v>205</v>
      </c>
    </row>
    <row r="12" spans="1:3" x14ac:dyDescent="0.25">
      <c r="A12" s="32">
        <v>1</v>
      </c>
      <c r="B12" s="32">
        <v>2</v>
      </c>
      <c r="C12" s="32">
        <v>3</v>
      </c>
    </row>
    <row r="13" spans="1:3" ht="306" customHeight="1" x14ac:dyDescent="0.25">
      <c r="A13" s="30" t="s">
        <v>343</v>
      </c>
      <c r="B13" s="30" t="s">
        <v>344</v>
      </c>
      <c r="C13" s="30" t="s">
        <v>345</v>
      </c>
    </row>
  </sheetData>
  <mergeCells count="4">
    <mergeCell ref="A5:B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I14"/>
  <sheetViews>
    <sheetView zoomScale="85" zoomScaleNormal="85" workbookViewId="0">
      <selection activeCell="C6" sqref="C6:G9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1" t="s">
        <v>206</v>
      </c>
    </row>
    <row r="2" spans="1:9" x14ac:dyDescent="0.25">
      <c r="I2" s="1" t="s">
        <v>1</v>
      </c>
    </row>
    <row r="3" spans="1:9" x14ac:dyDescent="0.25">
      <c r="I3" s="1" t="s">
        <v>295</v>
      </c>
    </row>
    <row r="4" spans="1:9" x14ac:dyDescent="0.25">
      <c r="I4" s="1" t="s">
        <v>2</v>
      </c>
    </row>
    <row r="5" spans="1:9" x14ac:dyDescent="0.25">
      <c r="B5" s="7"/>
    </row>
    <row r="6" spans="1:9" x14ac:dyDescent="0.25">
      <c r="C6" s="43" t="s">
        <v>95</v>
      </c>
      <c r="D6" s="43"/>
      <c r="E6" s="43"/>
      <c r="F6" s="43"/>
      <c r="G6" s="43"/>
    </row>
    <row r="7" spans="1:9" x14ac:dyDescent="0.25">
      <c r="C7" s="43" t="s">
        <v>207</v>
      </c>
      <c r="D7" s="43"/>
      <c r="E7" s="43"/>
      <c r="F7" s="43"/>
      <c r="G7" s="43"/>
    </row>
    <row r="8" spans="1:9" x14ac:dyDescent="0.25">
      <c r="C8" s="43" t="s">
        <v>208</v>
      </c>
      <c r="D8" s="43"/>
      <c r="E8" s="43"/>
      <c r="F8" s="43"/>
      <c r="G8" s="43"/>
    </row>
    <row r="9" spans="1:9" ht="28.5" customHeight="1" x14ac:dyDescent="0.25">
      <c r="C9" s="41" t="s">
        <v>337</v>
      </c>
      <c r="D9" s="41"/>
      <c r="E9" s="41"/>
      <c r="F9" s="41"/>
      <c r="G9" s="41"/>
    </row>
    <row r="10" spans="1:9" x14ac:dyDescent="0.25">
      <c r="D10" s="7"/>
    </row>
    <row r="11" spans="1:9" x14ac:dyDescent="0.25">
      <c r="B11" s="7"/>
    </row>
    <row r="12" spans="1:9" ht="145.15" customHeight="1" x14ac:dyDescent="0.25">
      <c r="A12" s="32" t="s">
        <v>209</v>
      </c>
      <c r="B12" s="32" t="s">
        <v>171</v>
      </c>
      <c r="C12" s="32" t="s">
        <v>172</v>
      </c>
      <c r="D12" s="32" t="s">
        <v>210</v>
      </c>
      <c r="E12" s="32" t="s">
        <v>211</v>
      </c>
      <c r="F12" s="32" t="s">
        <v>212</v>
      </c>
      <c r="G12" s="32" t="s">
        <v>213</v>
      </c>
      <c r="H12" s="32" t="s">
        <v>214</v>
      </c>
      <c r="I12" s="32" t="s">
        <v>215</v>
      </c>
    </row>
    <row r="13" spans="1:9" x14ac:dyDescent="0.25">
      <c r="A13" s="32">
        <v>1</v>
      </c>
      <c r="B13" s="32">
        <v>2</v>
      </c>
      <c r="C13" s="32">
        <v>3</v>
      </c>
      <c r="D13" s="32">
        <v>4</v>
      </c>
      <c r="E13" s="32">
        <v>5</v>
      </c>
      <c r="F13" s="32">
        <v>6</v>
      </c>
      <c r="G13" s="32">
        <v>7</v>
      </c>
      <c r="H13" s="32">
        <v>8</v>
      </c>
      <c r="I13" s="32">
        <v>9</v>
      </c>
    </row>
    <row r="14" spans="1:9" ht="186" customHeight="1" x14ac:dyDescent="0.25">
      <c r="A14" s="30" t="s">
        <v>348</v>
      </c>
      <c r="B14" s="30" t="s">
        <v>341</v>
      </c>
      <c r="C14" s="30" t="s">
        <v>338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</row>
  </sheetData>
  <mergeCells count="4">
    <mergeCell ref="C6:G6"/>
    <mergeCell ref="C7:G7"/>
    <mergeCell ref="C8:G8"/>
    <mergeCell ref="C9:G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24"/>
  <sheetViews>
    <sheetView zoomScale="80" zoomScaleNormal="80" workbookViewId="0">
      <selection activeCell="A5" sqref="A5:XFD8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1" t="s">
        <v>216</v>
      </c>
    </row>
    <row r="2" spans="1:20" x14ac:dyDescent="0.25">
      <c r="T2" s="1" t="s">
        <v>1</v>
      </c>
    </row>
    <row r="3" spans="1:20" x14ac:dyDescent="0.25">
      <c r="T3" s="1" t="s">
        <v>295</v>
      </c>
    </row>
    <row r="4" spans="1:20" x14ac:dyDescent="0.25">
      <c r="T4" s="1" t="s">
        <v>2</v>
      </c>
    </row>
    <row r="5" spans="1:20" x14ac:dyDescent="0.25">
      <c r="E5" s="43" t="s">
        <v>217</v>
      </c>
      <c r="F5" s="43"/>
      <c r="G5" s="43"/>
      <c r="H5" s="43"/>
      <c r="I5" s="43"/>
      <c r="J5" s="43"/>
      <c r="K5" s="43"/>
    </row>
    <row r="6" spans="1:20" x14ac:dyDescent="0.25">
      <c r="E6" s="43" t="s">
        <v>320</v>
      </c>
      <c r="F6" s="43"/>
      <c r="G6" s="43"/>
      <c r="H6" s="43"/>
      <c r="I6" s="43"/>
      <c r="J6" s="43"/>
      <c r="K6" s="43"/>
    </row>
    <row r="7" spans="1:20" x14ac:dyDescent="0.25">
      <c r="E7" s="43" t="s">
        <v>339</v>
      </c>
      <c r="F7" s="43"/>
      <c r="G7" s="43"/>
      <c r="H7" s="43"/>
      <c r="I7" s="43"/>
      <c r="J7" s="43"/>
      <c r="K7" s="43"/>
    </row>
    <row r="8" spans="1:20" x14ac:dyDescent="0.25">
      <c r="E8" s="43" t="s">
        <v>323</v>
      </c>
      <c r="F8" s="43"/>
      <c r="G8" s="43"/>
      <c r="H8" s="43"/>
      <c r="I8" s="43"/>
      <c r="J8" s="43"/>
      <c r="K8" s="43"/>
    </row>
    <row r="10" spans="1:20" ht="77.45" customHeight="1" x14ac:dyDescent="0.25">
      <c r="A10" s="42" t="s">
        <v>8</v>
      </c>
      <c r="B10" s="42" t="s">
        <v>9</v>
      </c>
      <c r="C10" s="42" t="s">
        <v>218</v>
      </c>
      <c r="D10" s="42"/>
      <c r="E10" s="42" t="s">
        <v>219</v>
      </c>
      <c r="F10" s="42"/>
      <c r="G10" s="42" t="s">
        <v>220</v>
      </c>
      <c r="H10" s="42"/>
      <c r="I10" s="42"/>
      <c r="J10" s="42"/>
      <c r="K10" s="42" t="s">
        <v>221</v>
      </c>
      <c r="L10" s="42"/>
      <c r="M10" s="42"/>
      <c r="N10" s="42" t="s">
        <v>222</v>
      </c>
      <c r="O10" s="42"/>
      <c r="P10" s="42" t="s">
        <v>223</v>
      </c>
      <c r="Q10" s="42"/>
      <c r="R10" s="42"/>
      <c r="S10" s="42"/>
      <c r="T10" s="42"/>
    </row>
    <row r="11" spans="1:20" ht="76.5" customHeight="1" x14ac:dyDescent="0.25">
      <c r="A11" s="42"/>
      <c r="B11" s="42"/>
      <c r="C11" s="42" t="s">
        <v>224</v>
      </c>
      <c r="D11" s="42" t="s">
        <v>225</v>
      </c>
      <c r="E11" s="42"/>
      <c r="F11" s="42"/>
      <c r="G11" s="42" t="s">
        <v>226</v>
      </c>
      <c r="H11" s="42"/>
      <c r="I11" s="42" t="s">
        <v>227</v>
      </c>
      <c r="J11" s="42"/>
      <c r="K11" s="42" t="s">
        <v>228</v>
      </c>
      <c r="L11" s="42"/>
      <c r="M11" s="42"/>
      <c r="N11" s="42"/>
      <c r="O11" s="42"/>
      <c r="P11" s="42" t="s">
        <v>229</v>
      </c>
      <c r="Q11" s="42" t="s">
        <v>230</v>
      </c>
      <c r="R11" s="42" t="s">
        <v>231</v>
      </c>
      <c r="S11" s="42" t="s">
        <v>232</v>
      </c>
      <c r="T11" s="42" t="s">
        <v>233</v>
      </c>
    </row>
    <row r="12" spans="1:20" ht="124.5" customHeight="1" x14ac:dyDescent="0.25">
      <c r="A12" s="42"/>
      <c r="B12" s="42"/>
      <c r="C12" s="42"/>
      <c r="D12" s="42"/>
      <c r="E12" s="32" t="s">
        <v>234</v>
      </c>
      <c r="F12" s="32" t="s">
        <v>235</v>
      </c>
      <c r="G12" s="32" t="s">
        <v>236</v>
      </c>
      <c r="H12" s="32" t="s">
        <v>89</v>
      </c>
      <c r="I12" s="32" t="s">
        <v>236</v>
      </c>
      <c r="J12" s="32" t="s">
        <v>89</v>
      </c>
      <c r="K12" s="32" t="s">
        <v>237</v>
      </c>
      <c r="L12" s="32" t="s">
        <v>226</v>
      </c>
      <c r="M12" s="32" t="s">
        <v>227</v>
      </c>
      <c r="N12" s="32" t="s">
        <v>224</v>
      </c>
      <c r="O12" s="32" t="s">
        <v>238</v>
      </c>
      <c r="P12" s="42"/>
      <c r="Q12" s="42"/>
      <c r="R12" s="42"/>
      <c r="S12" s="42"/>
      <c r="T12" s="42"/>
    </row>
    <row r="13" spans="1:20" x14ac:dyDescent="0.25">
      <c r="A13" s="32">
        <v>1</v>
      </c>
      <c r="B13" s="33" t="s">
        <v>239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</row>
    <row r="14" spans="1:20" ht="85.9" customHeight="1" x14ac:dyDescent="0.25">
      <c r="A14" s="32">
        <v>2</v>
      </c>
      <c r="B14" s="33" t="s">
        <v>240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</row>
    <row r="15" spans="1:20" ht="96.6" customHeight="1" x14ac:dyDescent="0.25">
      <c r="A15" s="32"/>
      <c r="B15" s="33" t="s">
        <v>241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</row>
    <row r="16" spans="1:20" x14ac:dyDescent="0.25">
      <c r="A16" s="35">
        <v>43467</v>
      </c>
      <c r="B16" s="33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  <row r="17" spans="1:20" x14ac:dyDescent="0.25">
      <c r="A17" s="32">
        <v>3</v>
      </c>
      <c r="B17" s="33" t="s">
        <v>242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</row>
    <row r="18" spans="1:20" x14ac:dyDescent="0.25">
      <c r="A18" s="35">
        <v>43468</v>
      </c>
      <c r="B18" s="33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0" ht="25.5" x14ac:dyDescent="0.25">
      <c r="A19" s="32">
        <v>4</v>
      </c>
      <c r="B19" s="33" t="s">
        <v>243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</row>
    <row r="20" spans="1:20" x14ac:dyDescent="0.25">
      <c r="A20" s="35">
        <v>43469</v>
      </c>
      <c r="B20" s="33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ht="25.5" x14ac:dyDescent="0.25">
      <c r="A21" s="32">
        <v>5</v>
      </c>
      <c r="B21" s="33" t="s">
        <v>244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</row>
    <row r="22" spans="1:20" x14ac:dyDescent="0.25">
      <c r="A22" s="35">
        <v>43470</v>
      </c>
      <c r="B22" s="33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 ht="25.5" x14ac:dyDescent="0.25">
      <c r="A23" s="32">
        <v>6</v>
      </c>
      <c r="B23" s="33" t="s">
        <v>245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</row>
    <row r="24" spans="1:20" x14ac:dyDescent="0.25">
      <c r="A24" s="35">
        <v>43471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</sheetData>
  <mergeCells count="22"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  <mergeCell ref="K10:M10"/>
    <mergeCell ref="E5:K5"/>
    <mergeCell ref="E6:K6"/>
    <mergeCell ref="E7:K7"/>
    <mergeCell ref="E8:K8"/>
    <mergeCell ref="A10:A12"/>
    <mergeCell ref="B10:B12"/>
    <mergeCell ref="C10:D10"/>
    <mergeCell ref="E10:F11"/>
    <mergeCell ref="G10:J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64"/>
  <sheetViews>
    <sheetView zoomScale="70" zoomScaleNormal="70" workbookViewId="0">
      <selection activeCell="A6" sqref="A6:XFD9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8.7109375" customWidth="1"/>
    <col min="16" max="16" width="43.5703125" customWidth="1"/>
    <col min="17" max="18" width="10.85546875" customWidth="1"/>
    <col min="19" max="19" width="13.28515625" customWidth="1"/>
    <col min="20" max="20" width="15.5703125" customWidth="1"/>
    <col min="21" max="21" width="37.7109375" customWidth="1"/>
    <col min="22" max="22" width="21.42578125" customWidth="1"/>
  </cols>
  <sheetData>
    <row r="1" spans="1:22" x14ac:dyDescent="0.25">
      <c r="V1" s="1" t="s">
        <v>246</v>
      </c>
    </row>
    <row r="2" spans="1:22" x14ac:dyDescent="0.25">
      <c r="V2" s="1" t="s">
        <v>1</v>
      </c>
    </row>
    <row r="3" spans="1:22" x14ac:dyDescent="0.25">
      <c r="V3" s="1" t="s">
        <v>295</v>
      </c>
    </row>
    <row r="4" spans="1:22" x14ac:dyDescent="0.25">
      <c r="V4" s="1" t="s">
        <v>2</v>
      </c>
    </row>
    <row r="5" spans="1:22" s="6" customFormat="1" x14ac:dyDescent="0.25">
      <c r="H5" s="7"/>
    </row>
    <row r="6" spans="1:22" s="6" customFormat="1" x14ac:dyDescent="0.25">
      <c r="G6" s="43" t="s">
        <v>95</v>
      </c>
      <c r="H6" s="43"/>
      <c r="I6" s="43"/>
      <c r="J6" s="43"/>
      <c r="K6" s="43"/>
      <c r="L6" s="43"/>
      <c r="M6" s="43"/>
      <c r="N6" s="43"/>
    </row>
    <row r="7" spans="1:22" s="6" customFormat="1" x14ac:dyDescent="0.25">
      <c r="G7" s="43" t="s">
        <v>247</v>
      </c>
      <c r="H7" s="43"/>
      <c r="I7" s="43"/>
      <c r="J7" s="43"/>
      <c r="K7" s="43"/>
      <c r="L7" s="43"/>
      <c r="M7" s="43"/>
      <c r="N7" s="43"/>
    </row>
    <row r="8" spans="1:22" s="6" customFormat="1" x14ac:dyDescent="0.25">
      <c r="G8" s="43" t="s">
        <v>248</v>
      </c>
      <c r="H8" s="43"/>
      <c r="I8" s="43"/>
      <c r="J8" s="43"/>
      <c r="K8" s="43"/>
      <c r="L8" s="43"/>
      <c r="M8" s="43"/>
      <c r="N8" s="43"/>
    </row>
    <row r="9" spans="1:22" s="6" customFormat="1" x14ac:dyDescent="0.25">
      <c r="G9" s="43" t="s">
        <v>340</v>
      </c>
      <c r="H9" s="43"/>
      <c r="I9" s="43"/>
      <c r="J9" s="43"/>
      <c r="K9" s="43"/>
      <c r="L9" s="43"/>
      <c r="M9" s="43"/>
      <c r="N9" s="43"/>
    </row>
    <row r="10" spans="1:22" s="6" customFormat="1" x14ac:dyDescent="0.25">
      <c r="H10" s="7"/>
    </row>
    <row r="11" spans="1:22" s="6" customFormat="1" x14ac:dyDescent="0.25"/>
    <row r="12" spans="1:22" s="6" customFormat="1" x14ac:dyDescent="0.25">
      <c r="A12" s="42" t="s">
        <v>8</v>
      </c>
      <c r="B12" s="42" t="s">
        <v>249</v>
      </c>
      <c r="C12" s="42" t="s">
        <v>250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 t="s">
        <v>251</v>
      </c>
      <c r="Q12" s="42" t="s">
        <v>252</v>
      </c>
      <c r="R12" s="42" t="s">
        <v>253</v>
      </c>
      <c r="S12" s="42" t="s">
        <v>254</v>
      </c>
      <c r="T12" s="42" t="s">
        <v>255</v>
      </c>
      <c r="U12" s="42" t="s">
        <v>256</v>
      </c>
      <c r="V12" s="42" t="s">
        <v>257</v>
      </c>
    </row>
    <row r="13" spans="1:22" s="6" customFormat="1" x14ac:dyDescent="0.25">
      <c r="A13" s="42"/>
      <c r="B13" s="42"/>
      <c r="C13" s="42" t="s">
        <v>258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 t="s">
        <v>259</v>
      </c>
      <c r="O13" s="42"/>
      <c r="P13" s="42"/>
      <c r="Q13" s="42"/>
      <c r="R13" s="42"/>
      <c r="S13" s="42"/>
      <c r="T13" s="42"/>
      <c r="U13" s="42"/>
      <c r="V13" s="42"/>
    </row>
    <row r="14" spans="1:22" s="6" customFormat="1" x14ac:dyDescent="0.25">
      <c r="A14" s="42"/>
      <c r="B14" s="42"/>
      <c r="C14" s="42" t="s">
        <v>260</v>
      </c>
      <c r="D14" s="42"/>
      <c r="E14" s="42"/>
      <c r="F14" s="42"/>
      <c r="G14" s="42"/>
      <c r="H14" s="42"/>
      <c r="I14" s="42"/>
      <c r="J14" s="42"/>
      <c r="K14" s="42"/>
      <c r="L14" s="42"/>
      <c r="M14" s="42" t="s">
        <v>261</v>
      </c>
      <c r="N14" s="42"/>
      <c r="O14" s="42"/>
      <c r="P14" s="42"/>
      <c r="Q14" s="42"/>
      <c r="R14" s="42"/>
      <c r="S14" s="42"/>
      <c r="T14" s="42"/>
      <c r="U14" s="42"/>
      <c r="V14" s="42"/>
    </row>
    <row r="15" spans="1:22" s="6" customFormat="1" ht="25.9" customHeight="1" x14ac:dyDescent="0.25">
      <c r="A15" s="42"/>
      <c r="B15" s="42"/>
      <c r="C15" s="42" t="s">
        <v>262</v>
      </c>
      <c r="D15" s="42"/>
      <c r="E15" s="42"/>
      <c r="F15" s="42" t="s">
        <v>263</v>
      </c>
      <c r="G15" s="42"/>
      <c r="H15" s="42"/>
      <c r="I15" s="42" t="s">
        <v>264</v>
      </c>
      <c r="J15" s="42"/>
      <c r="K15" s="42" t="s">
        <v>265</v>
      </c>
      <c r="L15" s="42"/>
      <c r="M15" s="42"/>
      <c r="N15" s="42" t="s">
        <v>266</v>
      </c>
      <c r="O15" s="42" t="s">
        <v>267</v>
      </c>
      <c r="P15" s="42"/>
      <c r="Q15" s="42"/>
      <c r="R15" s="42"/>
      <c r="S15" s="42"/>
      <c r="T15" s="42"/>
      <c r="U15" s="42"/>
      <c r="V15" s="42"/>
    </row>
    <row r="16" spans="1:22" s="6" customFormat="1" ht="76.5" x14ac:dyDescent="0.25">
      <c r="A16" s="42"/>
      <c r="B16" s="42"/>
      <c r="C16" s="32" t="s">
        <v>268</v>
      </c>
      <c r="D16" s="32" t="s">
        <v>269</v>
      </c>
      <c r="E16" s="32" t="s">
        <v>270</v>
      </c>
      <c r="F16" s="32" t="s">
        <v>271</v>
      </c>
      <c r="G16" s="32" t="s">
        <v>272</v>
      </c>
      <c r="H16" s="32" t="s">
        <v>273</v>
      </c>
      <c r="I16" s="32" t="s">
        <v>274</v>
      </c>
      <c r="J16" s="32" t="s">
        <v>275</v>
      </c>
      <c r="K16" s="32" t="s">
        <v>276</v>
      </c>
      <c r="L16" s="32" t="s">
        <v>277</v>
      </c>
      <c r="M16" s="42"/>
      <c r="N16" s="42"/>
      <c r="O16" s="42"/>
      <c r="P16" s="42"/>
      <c r="Q16" s="42"/>
      <c r="R16" s="42"/>
      <c r="S16" s="42"/>
      <c r="T16" s="42"/>
      <c r="U16" s="42"/>
      <c r="V16" s="42"/>
    </row>
    <row r="17" spans="1:22" s="6" customFormat="1" x14ac:dyDescent="0.25">
      <c r="A17" s="32">
        <v>1</v>
      </c>
      <c r="B17" s="32">
        <v>2</v>
      </c>
      <c r="C17" s="32">
        <v>3</v>
      </c>
      <c r="D17" s="32">
        <v>4</v>
      </c>
      <c r="E17" s="32">
        <v>5</v>
      </c>
      <c r="F17" s="32">
        <v>6</v>
      </c>
      <c r="G17" s="32">
        <v>7</v>
      </c>
      <c r="H17" s="32">
        <v>8</v>
      </c>
      <c r="I17" s="32">
        <v>9</v>
      </c>
      <c r="J17" s="32">
        <v>10</v>
      </c>
      <c r="K17" s="32">
        <v>11</v>
      </c>
      <c r="L17" s="32">
        <v>12</v>
      </c>
      <c r="M17" s="32">
        <v>13</v>
      </c>
      <c r="N17" s="32">
        <v>14</v>
      </c>
      <c r="O17" s="32">
        <v>15</v>
      </c>
      <c r="P17" s="32">
        <v>16</v>
      </c>
      <c r="Q17" s="32">
        <v>17</v>
      </c>
      <c r="R17" s="32">
        <v>18</v>
      </c>
      <c r="S17" s="32">
        <v>19</v>
      </c>
      <c r="T17" s="32">
        <v>20</v>
      </c>
      <c r="U17" s="32">
        <v>21</v>
      </c>
      <c r="V17" s="32">
        <v>22</v>
      </c>
    </row>
    <row r="18" spans="1:22" s="6" customFormat="1" ht="20.45" customHeight="1" x14ac:dyDescent="0.25">
      <c r="A18" s="32">
        <v>1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</row>
    <row r="19" spans="1:22" s="6" customFormat="1" ht="28.15" customHeight="1" x14ac:dyDescent="0.25">
      <c r="A19" s="32">
        <v>2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</row>
    <row r="20" spans="1:22" s="6" customFormat="1" ht="20.45" customHeight="1" x14ac:dyDescent="0.25">
      <c r="A20" s="32">
        <v>3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</row>
    <row r="21" spans="1:22" s="6" customFormat="1" ht="20.45" customHeight="1" x14ac:dyDescent="0.25">
      <c r="A21" s="32">
        <v>4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</row>
    <row r="22" spans="1:22" s="6" customFormat="1" ht="28.9" customHeight="1" x14ac:dyDescent="0.25">
      <c r="A22" s="32">
        <v>5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</row>
    <row r="23" spans="1:22" s="6" customFormat="1" ht="28.9" customHeight="1" x14ac:dyDescent="0.25">
      <c r="A23" s="32">
        <v>6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</row>
    <row r="24" spans="1:22" s="6" customFormat="1" ht="28.15" customHeight="1" x14ac:dyDescent="0.25">
      <c r="A24" s="32">
        <v>7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</row>
    <row r="25" spans="1:22" s="6" customFormat="1" ht="20.45" customHeight="1" x14ac:dyDescent="0.25">
      <c r="A25" s="32">
        <v>8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</row>
    <row r="26" spans="1:22" s="6" customFormat="1" ht="20.45" customHeight="1" x14ac:dyDescent="0.25">
      <c r="A26" s="32">
        <v>9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</row>
    <row r="27" spans="1:22" s="6" customFormat="1" ht="20.45" customHeight="1" x14ac:dyDescent="0.25">
      <c r="A27" s="32">
        <v>10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</row>
    <row r="28" spans="1:22" s="6" customFormat="1" ht="20.45" customHeight="1" x14ac:dyDescent="0.25">
      <c r="A28" s="32">
        <v>11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</row>
    <row r="29" spans="1:22" s="6" customFormat="1" ht="20.45" customHeight="1" x14ac:dyDescent="0.25">
      <c r="A29" s="32">
        <v>12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</row>
    <row r="30" spans="1:22" s="6" customFormat="1" ht="20.45" customHeight="1" x14ac:dyDescent="0.25">
      <c r="A30" s="32">
        <v>13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</row>
    <row r="31" spans="1:22" s="6" customFormat="1" ht="20.45" customHeight="1" x14ac:dyDescent="0.25">
      <c r="A31" s="32">
        <v>14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</row>
    <row r="32" spans="1:22" ht="20.45" customHeight="1" x14ac:dyDescent="0.25">
      <c r="A32" s="32">
        <v>15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</row>
    <row r="33" spans="1:22" ht="28.9" customHeight="1" x14ac:dyDescent="0.25">
      <c r="A33" s="32">
        <v>16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</row>
    <row r="34" spans="1:22" ht="20.45" customHeight="1" x14ac:dyDescent="0.25">
      <c r="A34" s="32">
        <v>17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</row>
    <row r="35" spans="1:22" ht="28.15" customHeight="1" x14ac:dyDescent="0.25">
      <c r="A35" s="32">
        <v>18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</row>
    <row r="36" spans="1:22" ht="20.45" customHeight="1" x14ac:dyDescent="0.25">
      <c r="A36" s="32">
        <v>19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</row>
    <row r="37" spans="1:22" ht="20.45" customHeight="1" x14ac:dyDescent="0.25">
      <c r="A37" s="32">
        <v>20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</row>
    <row r="38" spans="1:22" s="6" customFormat="1" ht="27.6" customHeight="1" x14ac:dyDescent="0.25">
      <c r="A38" s="32">
        <v>21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</row>
    <row r="39" spans="1:22" s="6" customFormat="1" ht="27.6" customHeight="1" x14ac:dyDescent="0.25">
      <c r="A39" s="32">
        <v>22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</row>
    <row r="40" spans="1:22" s="6" customFormat="1" ht="27.6" customHeight="1" x14ac:dyDescent="0.25">
      <c r="A40" s="32">
        <v>23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</row>
    <row r="41" spans="1:22" s="6" customFormat="1" ht="27.6" customHeight="1" x14ac:dyDescent="0.25">
      <c r="A41" s="32">
        <v>24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</row>
    <row r="42" spans="1:22" s="6" customFormat="1" ht="27.6" customHeight="1" x14ac:dyDescent="0.25">
      <c r="A42" s="32">
        <v>25</v>
      </c>
      <c r="B42" s="32">
        <v>0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</row>
    <row r="43" spans="1:22" s="6" customFormat="1" ht="27.6" customHeight="1" x14ac:dyDescent="0.25">
      <c r="A43" s="32">
        <v>26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</row>
    <row r="44" spans="1:22" s="6" customFormat="1" ht="27.6" customHeight="1" x14ac:dyDescent="0.25">
      <c r="A44" s="32">
        <v>27</v>
      </c>
      <c r="B44" s="32">
        <v>0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</row>
    <row r="45" spans="1:22" s="6" customFormat="1" ht="27.6" customHeight="1" x14ac:dyDescent="0.25">
      <c r="A45" s="32">
        <v>28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</row>
    <row r="46" spans="1:22" s="6" customFormat="1" ht="27.6" customHeight="1" x14ac:dyDescent="0.25">
      <c r="A46" s="32">
        <v>29</v>
      </c>
      <c r="B46" s="32">
        <v>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</row>
    <row r="47" spans="1:22" s="6" customFormat="1" ht="27.6" customHeight="1" x14ac:dyDescent="0.25">
      <c r="A47" s="32">
        <v>30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</row>
    <row r="48" spans="1:22" s="6" customFormat="1" ht="27.6" customHeight="1" x14ac:dyDescent="0.25">
      <c r="A48" s="32">
        <v>31</v>
      </c>
      <c r="B48" s="32">
        <v>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</row>
    <row r="49" spans="1:22" s="6" customFormat="1" ht="27.6" customHeight="1" x14ac:dyDescent="0.25">
      <c r="A49" s="32">
        <v>32</v>
      </c>
      <c r="B49" s="32">
        <v>0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</row>
    <row r="50" spans="1:22" s="6" customFormat="1" ht="27.6" customHeight="1" x14ac:dyDescent="0.25">
      <c r="A50" s="32">
        <v>33</v>
      </c>
      <c r="B50" s="32">
        <v>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</row>
    <row r="51" spans="1:22" s="6" customFormat="1" ht="27.6" customHeight="1" x14ac:dyDescent="0.25">
      <c r="A51" s="32">
        <v>34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</row>
    <row r="52" spans="1:22" s="6" customFormat="1" ht="27.6" customHeight="1" x14ac:dyDescent="0.25">
      <c r="A52" s="32">
        <v>35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</row>
    <row r="53" spans="1:22" s="6" customFormat="1" ht="27.6" customHeight="1" x14ac:dyDescent="0.25">
      <c r="A53" s="32">
        <v>36</v>
      </c>
      <c r="B53" s="32">
        <v>0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</row>
    <row r="54" spans="1:22" s="6" customFormat="1" ht="27.6" customHeight="1" x14ac:dyDescent="0.25">
      <c r="A54" s="32">
        <v>37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</row>
    <row r="55" spans="1:22" s="6" customFormat="1" ht="27.6" customHeight="1" x14ac:dyDescent="0.25">
      <c r="A55" s="32">
        <v>38</v>
      </c>
      <c r="B55" s="32">
        <v>0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</row>
    <row r="56" spans="1:22" s="6" customFormat="1" ht="27.6" customHeight="1" x14ac:dyDescent="0.25">
      <c r="A56" s="32">
        <v>39</v>
      </c>
      <c r="B56" s="32">
        <v>0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</row>
    <row r="57" spans="1:22" s="6" customFormat="1" ht="27.6" customHeight="1" x14ac:dyDescent="0.25">
      <c r="A57" s="32">
        <v>40</v>
      </c>
      <c r="B57" s="32">
        <v>0</v>
      </c>
      <c r="C57" s="32">
        <v>0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</row>
    <row r="58" spans="1:22" s="6" customFormat="1" ht="27.6" customHeight="1" x14ac:dyDescent="0.25">
      <c r="A58" s="32">
        <v>41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</row>
    <row r="59" spans="1:22" s="6" customFormat="1" ht="27.6" customHeight="1" x14ac:dyDescent="0.25">
      <c r="A59" s="32">
        <v>42</v>
      </c>
      <c r="B59" s="32">
        <v>0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</row>
    <row r="60" spans="1:22" s="6" customFormat="1" ht="27.6" customHeight="1" x14ac:dyDescent="0.25">
      <c r="A60" s="32">
        <v>43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</row>
    <row r="61" spans="1:22" s="6" customFormat="1" ht="27.6" customHeight="1" x14ac:dyDescent="0.25">
      <c r="A61" s="32">
        <v>44</v>
      </c>
      <c r="B61" s="32">
        <v>0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</row>
    <row r="62" spans="1:22" s="6" customFormat="1" ht="27.6" customHeight="1" x14ac:dyDescent="0.25">
      <c r="A62" s="32">
        <v>45</v>
      </c>
      <c r="B62" s="32">
        <v>0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</row>
    <row r="63" spans="1:22" s="6" customFormat="1" ht="27.6" customHeight="1" x14ac:dyDescent="0.25">
      <c r="A63" s="32">
        <v>46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2">
        <v>0</v>
      </c>
      <c r="L63" s="32">
        <v>0</v>
      </c>
      <c r="M63" s="32">
        <v>0</v>
      </c>
      <c r="N63" s="32">
        <v>0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</row>
    <row r="64" spans="1:22" s="6" customFormat="1" ht="27.6" customHeight="1" x14ac:dyDescent="0.25">
      <c r="A64" s="32">
        <v>47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</row>
  </sheetData>
  <mergeCells count="24">
    <mergeCell ref="A12:A16"/>
    <mergeCell ref="B12:B16"/>
    <mergeCell ref="C12:O12"/>
    <mergeCell ref="P12:P16"/>
    <mergeCell ref="Q12:Q16"/>
    <mergeCell ref="I15:J15"/>
    <mergeCell ref="K15:L15"/>
    <mergeCell ref="N15:N16"/>
    <mergeCell ref="O15:O16"/>
    <mergeCell ref="T12:T16"/>
    <mergeCell ref="U12:U16"/>
    <mergeCell ref="V12:V16"/>
    <mergeCell ref="C13:M13"/>
    <mergeCell ref="N13:O14"/>
    <mergeCell ref="C14:L14"/>
    <mergeCell ref="M14:M16"/>
    <mergeCell ref="C15:E15"/>
    <mergeCell ref="F15:H15"/>
    <mergeCell ref="R12:R16"/>
    <mergeCell ref="G6:N6"/>
    <mergeCell ref="G7:N7"/>
    <mergeCell ref="G8:N8"/>
    <mergeCell ref="G9:N9"/>
    <mergeCell ref="S12:S16"/>
  </mergeCells>
  <pageMargins left="0.11811023622047245" right="0.11811023622047245" top="0.74803149606299213" bottom="0.35433070866141736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71"/>
  <sheetViews>
    <sheetView tabSelected="1" topLeftCell="A37" zoomScale="120" zoomScaleNormal="120" workbookViewId="0">
      <selection activeCell="C60" sqref="C60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8.5703125" style="3" customWidth="1"/>
    <col min="4" max="4" width="18.42578125" style="3" customWidth="1"/>
    <col min="5" max="16384" width="40.7109375" style="3"/>
  </cols>
  <sheetData>
    <row r="1" spans="1:4" x14ac:dyDescent="0.25">
      <c r="D1" s="1" t="s">
        <v>94</v>
      </c>
    </row>
    <row r="2" spans="1:4" x14ac:dyDescent="0.25">
      <c r="D2" s="1" t="s">
        <v>1</v>
      </c>
    </row>
    <row r="3" spans="1:4" x14ac:dyDescent="0.25">
      <c r="D3" s="1" t="s">
        <v>295</v>
      </c>
    </row>
    <row r="4" spans="1:4" x14ac:dyDescent="0.25">
      <c r="D4" s="1" t="s">
        <v>2</v>
      </c>
    </row>
    <row r="6" spans="1:4" x14ac:dyDescent="0.2">
      <c r="B6" s="13" t="s">
        <v>95</v>
      </c>
    </row>
    <row r="7" spans="1:4" x14ac:dyDescent="0.25">
      <c r="A7" s="41" t="s">
        <v>314</v>
      </c>
      <c r="B7" s="41"/>
      <c r="C7" s="41"/>
      <c r="D7" s="41"/>
    </row>
    <row r="8" spans="1:4" ht="24.75" customHeight="1" x14ac:dyDescent="0.25">
      <c r="A8" s="41" t="s">
        <v>316</v>
      </c>
      <c r="B8" s="41"/>
      <c r="C8" s="41"/>
      <c r="D8" s="41"/>
    </row>
    <row r="9" spans="1:4" ht="15.75" customHeight="1" x14ac:dyDescent="0.25">
      <c r="A9" s="43" t="s">
        <v>315</v>
      </c>
      <c r="B9" s="43"/>
      <c r="C9" s="43"/>
      <c r="D9" s="43"/>
    </row>
    <row r="10" spans="1:4" x14ac:dyDescent="0.25">
      <c r="D10" s="26"/>
    </row>
    <row r="11" spans="1:4" x14ac:dyDescent="0.25">
      <c r="A11" s="32" t="s">
        <v>8</v>
      </c>
      <c r="B11" s="32" t="s">
        <v>9</v>
      </c>
      <c r="C11" s="32" t="s">
        <v>10</v>
      </c>
      <c r="D11" s="32" t="s">
        <v>11</v>
      </c>
    </row>
    <row r="12" spans="1:4" x14ac:dyDescent="0.25">
      <c r="A12" s="32">
        <v>1</v>
      </c>
      <c r="B12" s="32">
        <v>2</v>
      </c>
      <c r="C12" s="32">
        <v>3</v>
      </c>
      <c r="D12" s="32">
        <v>4</v>
      </c>
    </row>
    <row r="13" spans="1:4" ht="25.5" x14ac:dyDescent="0.25">
      <c r="A13" s="14">
        <v>1</v>
      </c>
      <c r="B13" s="15" t="s">
        <v>12</v>
      </c>
      <c r="C13" s="16" t="s">
        <v>13</v>
      </c>
      <c r="D13" s="17">
        <f>D14+D15+D16+D24+D27</f>
        <v>5863.4400000000005</v>
      </c>
    </row>
    <row r="14" spans="1:4" x14ac:dyDescent="0.25">
      <c r="A14" s="18" t="s">
        <v>104</v>
      </c>
      <c r="B14" s="19" t="s">
        <v>14</v>
      </c>
      <c r="C14" s="20" t="s">
        <v>13</v>
      </c>
      <c r="D14" s="21">
        <v>3146.4</v>
      </c>
    </row>
    <row r="15" spans="1:4" x14ac:dyDescent="0.25">
      <c r="A15" s="18" t="s">
        <v>96</v>
      </c>
      <c r="B15" s="19" t="s">
        <v>15</v>
      </c>
      <c r="C15" s="20" t="s">
        <v>13</v>
      </c>
      <c r="D15" s="21">
        <v>950.21</v>
      </c>
    </row>
    <row r="16" spans="1:4" x14ac:dyDescent="0.25">
      <c r="A16" s="18" t="s">
        <v>97</v>
      </c>
      <c r="B16" s="19" t="s">
        <v>16</v>
      </c>
      <c r="C16" s="20" t="s">
        <v>13</v>
      </c>
      <c r="D16" s="21">
        <f>SUM(D17:D23)</f>
        <v>120.75</v>
      </c>
    </row>
    <row r="17" spans="1:4" x14ac:dyDescent="0.25">
      <c r="A17" s="5" t="s">
        <v>98</v>
      </c>
      <c r="B17" s="4" t="s">
        <v>17</v>
      </c>
      <c r="C17" s="32" t="s">
        <v>13</v>
      </c>
      <c r="D17" s="12">
        <v>23.1</v>
      </c>
    </row>
    <row r="18" spans="1:4" x14ac:dyDescent="0.25">
      <c r="A18" s="5" t="s">
        <v>99</v>
      </c>
      <c r="B18" s="4" t="s">
        <v>18</v>
      </c>
      <c r="C18" s="32" t="s">
        <v>13</v>
      </c>
      <c r="D18" s="12">
        <v>0</v>
      </c>
    </row>
    <row r="19" spans="1:4" x14ac:dyDescent="0.25">
      <c r="A19" s="5" t="s">
        <v>99</v>
      </c>
      <c r="B19" s="4" t="s">
        <v>19</v>
      </c>
      <c r="C19" s="32" t="s">
        <v>13</v>
      </c>
      <c r="D19" s="12">
        <v>23.12</v>
      </c>
    </row>
    <row r="20" spans="1:4" x14ac:dyDescent="0.25">
      <c r="A20" s="5" t="s">
        <v>100</v>
      </c>
      <c r="B20" s="4" t="s">
        <v>20</v>
      </c>
      <c r="C20" s="32" t="s">
        <v>13</v>
      </c>
      <c r="D20" s="12">
        <v>0</v>
      </c>
    </row>
    <row r="21" spans="1:4" x14ac:dyDescent="0.25">
      <c r="A21" s="5" t="s">
        <v>101</v>
      </c>
      <c r="B21" s="4" t="s">
        <v>21</v>
      </c>
      <c r="C21" s="32" t="s">
        <v>13</v>
      </c>
      <c r="D21" s="12">
        <v>0</v>
      </c>
    </row>
    <row r="22" spans="1:4" x14ac:dyDescent="0.25">
      <c r="A22" s="5" t="s">
        <v>102</v>
      </c>
      <c r="B22" s="4" t="s">
        <v>22</v>
      </c>
      <c r="C22" s="32" t="s">
        <v>13</v>
      </c>
      <c r="D22" s="12">
        <v>74.53</v>
      </c>
    </row>
    <row r="23" spans="1:4" x14ac:dyDescent="0.25">
      <c r="A23" s="5" t="s">
        <v>297</v>
      </c>
      <c r="B23" s="4" t="s">
        <v>298</v>
      </c>
      <c r="C23" s="32" t="s">
        <v>13</v>
      </c>
      <c r="D23" s="12">
        <v>0</v>
      </c>
    </row>
    <row r="24" spans="1:4" x14ac:dyDescent="0.25">
      <c r="A24" s="18" t="s">
        <v>103</v>
      </c>
      <c r="B24" s="19" t="s">
        <v>23</v>
      </c>
      <c r="C24" s="20" t="s">
        <v>13</v>
      </c>
      <c r="D24" s="21">
        <f>D25+D26</f>
        <v>0</v>
      </c>
    </row>
    <row r="25" spans="1:4" ht="25.5" x14ac:dyDescent="0.25">
      <c r="A25" s="5" t="s">
        <v>105</v>
      </c>
      <c r="B25" s="4" t="s">
        <v>24</v>
      </c>
      <c r="C25" s="32" t="s">
        <v>13</v>
      </c>
      <c r="D25" s="12">
        <v>0</v>
      </c>
    </row>
    <row r="26" spans="1:4" x14ac:dyDescent="0.25">
      <c r="A26" s="5" t="s">
        <v>106</v>
      </c>
      <c r="B26" s="4" t="s">
        <v>25</v>
      </c>
      <c r="C26" s="32" t="s">
        <v>13</v>
      </c>
      <c r="D26" s="12">
        <v>0</v>
      </c>
    </row>
    <row r="27" spans="1:4" x14ac:dyDescent="0.25">
      <c r="A27" s="18" t="s">
        <v>107</v>
      </c>
      <c r="B27" s="19" t="s">
        <v>26</v>
      </c>
      <c r="C27" s="20" t="s">
        <v>13</v>
      </c>
      <c r="D27" s="21">
        <f>D28+D36+D39+D43+D44+D48</f>
        <v>1646.0800000000002</v>
      </c>
    </row>
    <row r="28" spans="1:4" x14ac:dyDescent="0.25">
      <c r="A28" s="22" t="s">
        <v>108</v>
      </c>
      <c r="B28" s="23" t="s">
        <v>27</v>
      </c>
      <c r="C28" s="24" t="s">
        <v>13</v>
      </c>
      <c r="D28" s="25">
        <f>SUM(D29:D35)</f>
        <v>1177</v>
      </c>
    </row>
    <row r="29" spans="1:4" x14ac:dyDescent="0.25">
      <c r="A29" s="5" t="s">
        <v>28</v>
      </c>
      <c r="B29" s="4" t="s">
        <v>29</v>
      </c>
      <c r="C29" s="32" t="s">
        <v>13</v>
      </c>
      <c r="D29" s="12">
        <v>0</v>
      </c>
    </row>
    <row r="30" spans="1:4" x14ac:dyDescent="0.25">
      <c r="A30" s="5" t="s">
        <v>30</v>
      </c>
      <c r="B30" s="4" t="s">
        <v>31</v>
      </c>
      <c r="C30" s="32" t="s">
        <v>13</v>
      </c>
      <c r="D30" s="12">
        <v>0</v>
      </c>
    </row>
    <row r="31" spans="1:4" x14ac:dyDescent="0.25">
      <c r="A31" s="5" t="s">
        <v>32</v>
      </c>
      <c r="B31" s="4" t="s">
        <v>33</v>
      </c>
      <c r="C31" s="32" t="s">
        <v>13</v>
      </c>
      <c r="D31" s="12">
        <v>0</v>
      </c>
    </row>
    <row r="32" spans="1:4" x14ac:dyDescent="0.25">
      <c r="A32" s="5" t="s">
        <v>34</v>
      </c>
      <c r="B32" s="4" t="s">
        <v>35</v>
      </c>
      <c r="C32" s="32" t="s">
        <v>13</v>
      </c>
      <c r="D32" s="12">
        <v>0</v>
      </c>
    </row>
    <row r="33" spans="1:4" x14ac:dyDescent="0.25">
      <c r="A33" s="5" t="s">
        <v>36</v>
      </c>
      <c r="B33" s="4" t="s">
        <v>37</v>
      </c>
      <c r="C33" s="32" t="s">
        <v>13</v>
      </c>
      <c r="D33" s="12">
        <v>0</v>
      </c>
    </row>
    <row r="34" spans="1:4" x14ac:dyDescent="0.25">
      <c r="A34" s="5" t="s">
        <v>38</v>
      </c>
      <c r="B34" s="4" t="s">
        <v>39</v>
      </c>
      <c r="C34" s="32" t="s">
        <v>13</v>
      </c>
      <c r="D34" s="12">
        <v>0</v>
      </c>
    </row>
    <row r="35" spans="1:4" x14ac:dyDescent="0.25">
      <c r="A35" s="5" t="s">
        <v>40</v>
      </c>
      <c r="B35" s="4" t="s">
        <v>41</v>
      </c>
      <c r="C35" s="32" t="s">
        <v>13</v>
      </c>
      <c r="D35" s="12">
        <v>1177</v>
      </c>
    </row>
    <row r="36" spans="1:4" x14ac:dyDescent="0.25">
      <c r="A36" s="22" t="s">
        <v>109</v>
      </c>
      <c r="B36" s="23" t="s">
        <v>42</v>
      </c>
      <c r="C36" s="24" t="s">
        <v>13</v>
      </c>
      <c r="D36" s="25">
        <f>D37+D38</f>
        <v>458.88</v>
      </c>
    </row>
    <row r="37" spans="1:4" x14ac:dyDescent="0.25">
      <c r="A37" s="5" t="s">
        <v>43</v>
      </c>
      <c r="B37" s="4" t="s">
        <v>44</v>
      </c>
      <c r="C37" s="32" t="s">
        <v>13</v>
      </c>
      <c r="D37" s="12">
        <v>420</v>
      </c>
    </row>
    <row r="38" spans="1:4" x14ac:dyDescent="0.25">
      <c r="A38" s="5" t="s">
        <v>45</v>
      </c>
      <c r="B38" s="4" t="s">
        <v>46</v>
      </c>
      <c r="C38" s="32" t="s">
        <v>13</v>
      </c>
      <c r="D38" s="12">
        <v>38.880000000000003</v>
      </c>
    </row>
    <row r="39" spans="1:4" x14ac:dyDescent="0.25">
      <c r="A39" s="22" t="s">
        <v>110</v>
      </c>
      <c r="B39" s="23" t="s">
        <v>47</v>
      </c>
      <c r="C39" s="24" t="s">
        <v>13</v>
      </c>
      <c r="D39" s="25">
        <f>D40+D41+D42</f>
        <v>10.199999999999999</v>
      </c>
    </row>
    <row r="40" spans="1:4" x14ac:dyDescent="0.25">
      <c r="A40" s="5" t="s">
        <v>48</v>
      </c>
      <c r="B40" s="4" t="s">
        <v>49</v>
      </c>
      <c r="C40" s="32" t="s">
        <v>13</v>
      </c>
      <c r="D40" s="12">
        <v>10.199999999999999</v>
      </c>
    </row>
    <row r="41" spans="1:4" x14ac:dyDescent="0.25">
      <c r="A41" s="5" t="s">
        <v>50</v>
      </c>
      <c r="B41" s="4" t="s">
        <v>51</v>
      </c>
      <c r="C41" s="32" t="s">
        <v>13</v>
      </c>
      <c r="D41" s="12">
        <v>0</v>
      </c>
    </row>
    <row r="42" spans="1:4" x14ac:dyDescent="0.25">
      <c r="A42" s="5" t="s">
        <v>52</v>
      </c>
      <c r="B42" s="4" t="s">
        <v>53</v>
      </c>
      <c r="C42" s="32" t="s">
        <v>13</v>
      </c>
      <c r="D42" s="12">
        <v>0</v>
      </c>
    </row>
    <row r="43" spans="1:4" x14ac:dyDescent="0.25">
      <c r="A43" s="22" t="s">
        <v>111</v>
      </c>
      <c r="B43" s="23" t="s">
        <v>54</v>
      </c>
      <c r="C43" s="24" t="s">
        <v>13</v>
      </c>
      <c r="D43" s="25">
        <v>0</v>
      </c>
    </row>
    <row r="44" spans="1:4" x14ac:dyDescent="0.25">
      <c r="A44" s="22" t="s">
        <v>112</v>
      </c>
      <c r="B44" s="23" t="s">
        <v>55</v>
      </c>
      <c r="C44" s="24" t="s">
        <v>13</v>
      </c>
      <c r="D44" s="25">
        <f>D45+D46+D47</f>
        <v>0</v>
      </c>
    </row>
    <row r="45" spans="1:4" x14ac:dyDescent="0.25">
      <c r="A45" s="5" t="s">
        <v>56</v>
      </c>
      <c r="B45" s="4" t="s">
        <v>57</v>
      </c>
      <c r="C45" s="32" t="s">
        <v>13</v>
      </c>
      <c r="D45" s="12">
        <v>0</v>
      </c>
    </row>
    <row r="46" spans="1:4" x14ac:dyDescent="0.25">
      <c r="A46" s="5" t="s">
        <v>58</v>
      </c>
      <c r="B46" s="4" t="s">
        <v>59</v>
      </c>
      <c r="C46" s="32" t="s">
        <v>13</v>
      </c>
      <c r="D46" s="12">
        <v>0</v>
      </c>
    </row>
    <row r="47" spans="1:4" x14ac:dyDescent="0.25">
      <c r="A47" s="5" t="s">
        <v>60</v>
      </c>
      <c r="B47" s="4" t="s">
        <v>61</v>
      </c>
      <c r="C47" s="32" t="s">
        <v>13</v>
      </c>
      <c r="D47" s="12">
        <v>0</v>
      </c>
    </row>
    <row r="48" spans="1:4" x14ac:dyDescent="0.25">
      <c r="A48" s="22" t="s">
        <v>294</v>
      </c>
      <c r="B48" s="23" t="s">
        <v>62</v>
      </c>
      <c r="C48" s="24" t="s">
        <v>13</v>
      </c>
      <c r="D48" s="25">
        <f>D49+D50+D51+D52</f>
        <v>0</v>
      </c>
    </row>
    <row r="49" spans="1:4" x14ac:dyDescent="0.25">
      <c r="A49" s="5" t="s">
        <v>63</v>
      </c>
      <c r="B49" s="4" t="s">
        <v>64</v>
      </c>
      <c r="C49" s="32" t="s">
        <v>13</v>
      </c>
      <c r="D49" s="12">
        <v>0</v>
      </c>
    </row>
    <row r="50" spans="1:4" x14ac:dyDescent="0.25">
      <c r="A50" s="5" t="s">
        <v>65</v>
      </c>
      <c r="B50" s="4" t="s">
        <v>66</v>
      </c>
      <c r="C50" s="32" t="s">
        <v>13</v>
      </c>
      <c r="D50" s="12">
        <v>0</v>
      </c>
    </row>
    <row r="51" spans="1:4" x14ac:dyDescent="0.25">
      <c r="A51" s="5" t="s">
        <v>67</v>
      </c>
      <c r="B51" s="4" t="s">
        <v>68</v>
      </c>
      <c r="C51" s="32" t="s">
        <v>13</v>
      </c>
      <c r="D51" s="12">
        <v>0</v>
      </c>
    </row>
    <row r="52" spans="1:4" x14ac:dyDescent="0.25">
      <c r="A52" s="5" t="s">
        <v>69</v>
      </c>
      <c r="B52" s="4" t="s">
        <v>70</v>
      </c>
      <c r="C52" s="32" t="s">
        <v>13</v>
      </c>
      <c r="D52" s="12">
        <v>0</v>
      </c>
    </row>
    <row r="53" spans="1:4" x14ac:dyDescent="0.25">
      <c r="A53" s="14">
        <v>2</v>
      </c>
      <c r="B53" s="15" t="s">
        <v>71</v>
      </c>
      <c r="C53" s="16" t="s">
        <v>13</v>
      </c>
      <c r="D53" s="17">
        <v>0</v>
      </c>
    </row>
    <row r="54" spans="1:4" x14ac:dyDescent="0.25">
      <c r="A54" s="18">
        <v>3</v>
      </c>
      <c r="B54" s="19" t="s">
        <v>72</v>
      </c>
      <c r="C54" s="20" t="s">
        <v>13</v>
      </c>
      <c r="D54" s="21">
        <f>D55+D56+D57+D58</f>
        <v>0</v>
      </c>
    </row>
    <row r="55" spans="1:4" x14ac:dyDescent="0.25">
      <c r="A55" s="5" t="s">
        <v>113</v>
      </c>
      <c r="B55" s="4" t="s">
        <v>73</v>
      </c>
      <c r="C55" s="32" t="s">
        <v>13</v>
      </c>
      <c r="D55" s="12">
        <v>0</v>
      </c>
    </row>
    <row r="56" spans="1:4" x14ac:dyDescent="0.25">
      <c r="A56" s="5" t="s">
        <v>114</v>
      </c>
      <c r="B56" s="4" t="s">
        <v>74</v>
      </c>
      <c r="C56" s="32" t="s">
        <v>13</v>
      </c>
      <c r="D56" s="12">
        <v>0</v>
      </c>
    </row>
    <row r="57" spans="1:4" x14ac:dyDescent="0.25">
      <c r="A57" s="5" t="s">
        <v>115</v>
      </c>
      <c r="B57" s="4" t="s">
        <v>75</v>
      </c>
      <c r="C57" s="32" t="s">
        <v>13</v>
      </c>
      <c r="D57" s="12">
        <v>0</v>
      </c>
    </row>
    <row r="58" spans="1:4" x14ac:dyDescent="0.25">
      <c r="A58" s="5" t="s">
        <v>116</v>
      </c>
      <c r="B58" s="4" t="s">
        <v>76</v>
      </c>
      <c r="C58" s="32" t="s">
        <v>13</v>
      </c>
      <c r="D58" s="12">
        <v>0</v>
      </c>
    </row>
    <row r="59" spans="1:4" x14ac:dyDescent="0.25">
      <c r="A59" s="5">
        <v>4</v>
      </c>
      <c r="B59" s="4" t="s">
        <v>77</v>
      </c>
      <c r="C59" s="32" t="s">
        <v>13</v>
      </c>
      <c r="D59" s="12">
        <v>0</v>
      </c>
    </row>
    <row r="60" spans="1:4" x14ac:dyDescent="0.25">
      <c r="A60" s="5" t="s">
        <v>117</v>
      </c>
      <c r="B60" s="4" t="s">
        <v>78</v>
      </c>
      <c r="C60" s="32" t="s">
        <v>13</v>
      </c>
      <c r="D60" s="12">
        <v>0</v>
      </c>
    </row>
    <row r="61" spans="1:4" ht="25.5" x14ac:dyDescent="0.25">
      <c r="A61" s="5" t="s">
        <v>118</v>
      </c>
      <c r="B61" s="4" t="s">
        <v>79</v>
      </c>
      <c r="C61" s="32" t="s">
        <v>13</v>
      </c>
      <c r="D61" s="12">
        <v>0</v>
      </c>
    </row>
    <row r="62" spans="1:4" x14ac:dyDescent="0.25">
      <c r="A62" s="5" t="s">
        <v>119</v>
      </c>
      <c r="B62" s="4" t="s">
        <v>80</v>
      </c>
      <c r="C62" s="32" t="s">
        <v>13</v>
      </c>
      <c r="D62" s="12">
        <v>0</v>
      </c>
    </row>
    <row r="63" spans="1:4" x14ac:dyDescent="0.25">
      <c r="A63" s="5">
        <v>5</v>
      </c>
      <c r="B63" s="4" t="s">
        <v>81</v>
      </c>
      <c r="C63" s="32" t="s">
        <v>13</v>
      </c>
      <c r="D63" s="12">
        <v>0</v>
      </c>
    </row>
    <row r="64" spans="1:4" x14ac:dyDescent="0.25">
      <c r="A64" s="14">
        <v>6</v>
      </c>
      <c r="B64" s="15" t="s">
        <v>82</v>
      </c>
      <c r="C64" s="16" t="s">
        <v>13</v>
      </c>
      <c r="D64" s="17">
        <f>D13+D54</f>
        <v>5863.4400000000005</v>
      </c>
    </row>
    <row r="65" spans="1:4" ht="14.45" customHeight="1" x14ac:dyDescent="0.25">
      <c r="A65" s="42" t="s">
        <v>83</v>
      </c>
      <c r="B65" s="42"/>
      <c r="C65" s="42"/>
      <c r="D65" s="42"/>
    </row>
    <row r="66" spans="1:4" ht="25.5" x14ac:dyDescent="0.25">
      <c r="A66" s="32">
        <v>1</v>
      </c>
      <c r="B66" s="4" t="s">
        <v>84</v>
      </c>
      <c r="C66" s="32" t="s">
        <v>85</v>
      </c>
      <c r="D66" s="39">
        <v>3</v>
      </c>
    </row>
    <row r="67" spans="1:4" x14ac:dyDescent="0.25">
      <c r="A67" s="32">
        <v>2</v>
      </c>
      <c r="B67" s="4" t="s">
        <v>86</v>
      </c>
      <c r="C67" s="32" t="s">
        <v>87</v>
      </c>
      <c r="D67" s="39">
        <v>0.77</v>
      </c>
    </row>
    <row r="68" spans="1:4" x14ac:dyDescent="0.25">
      <c r="A68" s="32">
        <v>3</v>
      </c>
      <c r="B68" s="4" t="s">
        <v>88</v>
      </c>
      <c r="C68" s="32" t="s">
        <v>89</v>
      </c>
      <c r="D68" s="39">
        <v>80</v>
      </c>
    </row>
    <row r="69" spans="1:4" x14ac:dyDescent="0.25">
      <c r="A69" s="32">
        <v>4</v>
      </c>
      <c r="B69" s="4" t="s">
        <v>90</v>
      </c>
      <c r="C69" s="32" t="s">
        <v>85</v>
      </c>
      <c r="D69" s="12">
        <v>0</v>
      </c>
    </row>
    <row r="70" spans="1:4" x14ac:dyDescent="0.25">
      <c r="A70" s="32">
        <v>5</v>
      </c>
      <c r="B70" s="4" t="s">
        <v>91</v>
      </c>
      <c r="C70" s="32" t="s">
        <v>92</v>
      </c>
      <c r="D70" s="12">
        <v>0</v>
      </c>
    </row>
    <row r="71" spans="1:4" x14ac:dyDescent="0.25">
      <c r="A71" s="32">
        <v>6</v>
      </c>
      <c r="B71" s="4" t="s">
        <v>93</v>
      </c>
      <c r="C71" s="32" t="s">
        <v>85</v>
      </c>
      <c r="D71" s="12">
        <v>1</v>
      </c>
    </row>
  </sheetData>
  <mergeCells count="4">
    <mergeCell ref="A65:D65"/>
    <mergeCell ref="A7:D7"/>
    <mergeCell ref="A8:D8"/>
    <mergeCell ref="A9:D9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D13"/>
  <sheetViews>
    <sheetView zoomScaleNormal="100" workbookViewId="0">
      <selection activeCell="A12" sqref="A12"/>
    </sheetView>
  </sheetViews>
  <sheetFormatPr defaultRowHeight="15" x14ac:dyDescent="0.25"/>
  <cols>
    <col min="1" max="12" width="25.7109375" customWidth="1"/>
  </cols>
  <sheetData>
    <row r="1" spans="1:4" x14ac:dyDescent="0.25">
      <c r="D1" s="1" t="s">
        <v>94</v>
      </c>
    </row>
    <row r="2" spans="1:4" x14ac:dyDescent="0.25">
      <c r="D2" s="1" t="s">
        <v>1</v>
      </c>
    </row>
    <row r="3" spans="1:4" x14ac:dyDescent="0.25">
      <c r="D3" s="1" t="s">
        <v>295</v>
      </c>
    </row>
    <row r="4" spans="1:4" x14ac:dyDescent="0.25">
      <c r="D4" s="1" t="s">
        <v>126</v>
      </c>
    </row>
    <row r="5" spans="1:4" s="6" customFormat="1" x14ac:dyDescent="0.25">
      <c r="B5" s="43" t="s">
        <v>120</v>
      </c>
      <c r="C5" s="44"/>
    </row>
    <row r="6" spans="1:4" s="6" customFormat="1" x14ac:dyDescent="0.25">
      <c r="B6" s="43" t="s">
        <v>317</v>
      </c>
      <c r="C6" s="44"/>
    </row>
    <row r="7" spans="1:4" s="6" customFormat="1" x14ac:dyDescent="0.25">
      <c r="B7" s="43" t="s">
        <v>318</v>
      </c>
      <c r="C7" s="44"/>
    </row>
    <row r="8" spans="1:4" s="6" customFormat="1" ht="31.5" customHeight="1" x14ac:dyDescent="0.25">
      <c r="B8" s="41" t="s">
        <v>319</v>
      </c>
      <c r="C8" s="45"/>
    </row>
    <row r="9" spans="1:4" x14ac:dyDescent="0.25">
      <c r="A9" s="2"/>
    </row>
    <row r="10" spans="1:4" ht="76.5" x14ac:dyDescent="0.25">
      <c r="A10" s="32" t="s">
        <v>121</v>
      </c>
      <c r="B10" s="32" t="s">
        <v>122</v>
      </c>
      <c r="C10" s="32" t="s">
        <v>123</v>
      </c>
      <c r="D10" s="32" t="s">
        <v>124</v>
      </c>
    </row>
    <row r="11" spans="1:4" x14ac:dyDescent="0.25">
      <c r="A11" s="32">
        <v>1</v>
      </c>
      <c r="B11" s="32">
        <v>2</v>
      </c>
      <c r="C11" s="32">
        <v>3</v>
      </c>
      <c r="D11" s="32">
        <v>4</v>
      </c>
    </row>
    <row r="12" spans="1:4" ht="146.25" customHeight="1" x14ac:dyDescent="0.25">
      <c r="A12" s="30" t="s">
        <v>346</v>
      </c>
      <c r="B12" s="39">
        <f>Прил4_ф4!P15*1000000/1000</f>
        <v>731</v>
      </c>
      <c r="C12" s="39">
        <f>B12</f>
        <v>731</v>
      </c>
      <c r="D12" s="30">
        <v>0</v>
      </c>
    </row>
    <row r="13" spans="1:4" ht="30" customHeight="1" x14ac:dyDescent="0.25">
      <c r="A13" s="36" t="s">
        <v>125</v>
      </c>
      <c r="B13" s="39">
        <f>B12</f>
        <v>731</v>
      </c>
      <c r="C13" s="39">
        <f>C12</f>
        <v>731</v>
      </c>
      <c r="D13" s="30">
        <v>0</v>
      </c>
    </row>
  </sheetData>
  <mergeCells count="4">
    <mergeCell ref="B6:C6"/>
    <mergeCell ref="B8:C8"/>
    <mergeCell ref="B7:C7"/>
    <mergeCell ref="B5:C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15"/>
  <sheetViews>
    <sheetView zoomScale="130" zoomScaleNormal="130" workbookViewId="0">
      <selection activeCell="A14" sqref="A14:XFD15"/>
    </sheetView>
  </sheetViews>
  <sheetFormatPr defaultRowHeight="15" x14ac:dyDescent="0.25"/>
  <cols>
    <col min="1" max="11" width="22.28515625" customWidth="1"/>
  </cols>
  <sheetData>
    <row r="1" spans="1:5" x14ac:dyDescent="0.25">
      <c r="E1" s="1" t="s">
        <v>127</v>
      </c>
    </row>
    <row r="2" spans="1:5" x14ac:dyDescent="0.25">
      <c r="E2" s="1" t="s">
        <v>1</v>
      </c>
    </row>
    <row r="3" spans="1:5" x14ac:dyDescent="0.25">
      <c r="E3" s="1" t="s">
        <v>295</v>
      </c>
    </row>
    <row r="4" spans="1:5" x14ac:dyDescent="0.25">
      <c r="E4" s="1" t="s">
        <v>2</v>
      </c>
    </row>
    <row r="5" spans="1:5" x14ac:dyDescent="0.25">
      <c r="C5" s="8" t="s">
        <v>128</v>
      </c>
    </row>
    <row r="6" spans="1:5" x14ac:dyDescent="0.25">
      <c r="B6" s="43" t="s">
        <v>129</v>
      </c>
      <c r="C6" s="47"/>
      <c r="D6" s="47"/>
    </row>
    <row r="7" spans="1:5" x14ac:dyDescent="0.25">
      <c r="B7" s="43" t="s">
        <v>130</v>
      </c>
      <c r="C7" s="47"/>
      <c r="D7" s="47"/>
    </row>
    <row r="8" spans="1:5" x14ac:dyDescent="0.25">
      <c r="B8" s="43" t="s">
        <v>320</v>
      </c>
      <c r="C8" s="47"/>
      <c r="D8" s="47"/>
    </row>
    <row r="9" spans="1:5" ht="33.75" customHeight="1" x14ac:dyDescent="0.25">
      <c r="B9" s="41" t="s">
        <v>321</v>
      </c>
      <c r="C9" s="47"/>
      <c r="D9" s="47"/>
    </row>
    <row r="10" spans="1:5" x14ac:dyDescent="0.25">
      <c r="A10" s="2"/>
    </row>
    <row r="11" spans="1:5" x14ac:dyDescent="0.25">
      <c r="A11" s="42" t="s">
        <v>9</v>
      </c>
      <c r="B11" s="42" t="s">
        <v>131</v>
      </c>
      <c r="C11" s="42"/>
      <c r="D11" s="42"/>
      <c r="E11" s="42" t="s">
        <v>132</v>
      </c>
    </row>
    <row r="12" spans="1:5" ht="38.25" x14ac:dyDescent="0.25">
      <c r="A12" s="42"/>
      <c r="B12" s="27" t="s">
        <v>133</v>
      </c>
      <c r="C12" s="27" t="s">
        <v>134</v>
      </c>
      <c r="D12" s="27" t="s">
        <v>135</v>
      </c>
      <c r="E12" s="42"/>
    </row>
    <row r="13" spans="1:5" x14ac:dyDescent="0.25">
      <c r="A13" s="27">
        <v>1</v>
      </c>
      <c r="B13" s="27">
        <v>2</v>
      </c>
      <c r="C13" s="27">
        <v>3</v>
      </c>
      <c r="D13" s="27">
        <v>4</v>
      </c>
      <c r="E13" s="27">
        <v>5</v>
      </c>
    </row>
    <row r="14" spans="1:5" ht="57" customHeight="1" x14ac:dyDescent="0.25">
      <c r="A14" s="4" t="s">
        <v>136</v>
      </c>
      <c r="B14" s="46" t="s">
        <v>311</v>
      </c>
      <c r="C14" s="46"/>
      <c r="D14" s="46"/>
      <c r="E14" s="27">
        <v>0</v>
      </c>
    </row>
    <row r="15" spans="1:5" ht="63.6" customHeight="1" x14ac:dyDescent="0.25">
      <c r="A15" s="4" t="s">
        <v>137</v>
      </c>
      <c r="B15" s="27" t="s">
        <v>309</v>
      </c>
      <c r="C15" s="27">
        <v>0</v>
      </c>
      <c r="D15" s="27" t="s">
        <v>310</v>
      </c>
      <c r="E15" s="27">
        <v>0</v>
      </c>
    </row>
  </sheetData>
  <mergeCells count="8">
    <mergeCell ref="A11:A12"/>
    <mergeCell ref="B11:D11"/>
    <mergeCell ref="E11:E12"/>
    <mergeCell ref="B14:D14"/>
    <mergeCell ref="B6:D6"/>
    <mergeCell ref="B7:D7"/>
    <mergeCell ref="B8:D8"/>
    <mergeCell ref="B9:D9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13"/>
  <sheetViews>
    <sheetView zoomScale="140" zoomScaleNormal="140" workbookViewId="0">
      <selection activeCell="B13" sqref="B13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3" x14ac:dyDescent="0.25">
      <c r="A1" s="1"/>
      <c r="B1" s="1" t="s">
        <v>127</v>
      </c>
    </row>
    <row r="2" spans="1:3" x14ac:dyDescent="0.25">
      <c r="A2" s="8"/>
      <c r="B2" s="1" t="s">
        <v>1</v>
      </c>
    </row>
    <row r="3" spans="1:3" x14ac:dyDescent="0.25">
      <c r="B3" s="1" t="s">
        <v>295</v>
      </c>
    </row>
    <row r="4" spans="1:3" x14ac:dyDescent="0.25">
      <c r="B4" s="1" t="s">
        <v>138</v>
      </c>
    </row>
    <row r="5" spans="1:3" x14ac:dyDescent="0.25">
      <c r="A5" s="41" t="s">
        <v>128</v>
      </c>
      <c r="B5" s="41"/>
    </row>
    <row r="6" spans="1:3" x14ac:dyDescent="0.25">
      <c r="A6" s="41" t="s">
        <v>139</v>
      </c>
      <c r="B6" s="41"/>
    </row>
    <row r="7" spans="1:3" x14ac:dyDescent="0.25">
      <c r="A7" s="41" t="s">
        <v>140</v>
      </c>
      <c r="B7" s="41"/>
    </row>
    <row r="8" spans="1:3" x14ac:dyDescent="0.25">
      <c r="A8" s="43" t="s">
        <v>320</v>
      </c>
      <c r="B8" s="43"/>
    </row>
    <row r="9" spans="1:3" x14ac:dyDescent="0.25">
      <c r="A9" s="41" t="s">
        <v>322</v>
      </c>
      <c r="B9" s="41"/>
    </row>
    <row r="10" spans="1:3" x14ac:dyDescent="0.25">
      <c r="A10" s="41" t="s">
        <v>323</v>
      </c>
      <c r="B10" s="41"/>
    </row>
    <row r="11" spans="1:3" x14ac:dyDescent="0.25">
      <c r="A11" s="8"/>
    </row>
    <row r="12" spans="1:3" x14ac:dyDescent="0.25">
      <c r="A12" s="32" t="s">
        <v>9</v>
      </c>
      <c r="B12" s="32" t="s">
        <v>131</v>
      </c>
      <c r="C12" s="8"/>
    </row>
    <row r="13" spans="1:3" ht="108.75" customHeight="1" x14ac:dyDescent="0.25">
      <c r="A13" s="33" t="s">
        <v>141</v>
      </c>
      <c r="B13" s="36" t="s">
        <v>347</v>
      </c>
      <c r="C13" s="8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J18"/>
  <sheetViews>
    <sheetView zoomScale="120" zoomScaleNormal="120" workbookViewId="0">
      <selection activeCell="A5" sqref="A5:XFD10"/>
    </sheetView>
  </sheetViews>
  <sheetFormatPr defaultColWidth="8.85546875" defaultRowHeight="15" x14ac:dyDescent="0.25"/>
  <cols>
    <col min="1" max="9" width="17.85546875" style="10" customWidth="1"/>
    <col min="10" max="10" width="18.28515625" style="10" customWidth="1"/>
    <col min="11" max="14" width="23.5703125" style="10" customWidth="1"/>
    <col min="15" max="16384" width="8.85546875" style="10"/>
  </cols>
  <sheetData>
    <row r="1" spans="1:10" x14ac:dyDescent="0.25">
      <c r="J1" s="1" t="s">
        <v>142</v>
      </c>
    </row>
    <row r="2" spans="1:10" x14ac:dyDescent="0.25">
      <c r="J2" s="1" t="s">
        <v>1</v>
      </c>
    </row>
    <row r="3" spans="1:10" x14ac:dyDescent="0.25">
      <c r="J3" s="1" t="s">
        <v>295</v>
      </c>
    </row>
    <row r="4" spans="1:10" x14ac:dyDescent="0.25">
      <c r="J4" s="1" t="s">
        <v>2</v>
      </c>
    </row>
    <row r="5" spans="1:10" s="6" customFormat="1" ht="15" customHeight="1" x14ac:dyDescent="0.25">
      <c r="C5" s="41" t="s">
        <v>95</v>
      </c>
      <c r="D5" s="41"/>
      <c r="E5" s="41"/>
      <c r="F5" s="41"/>
      <c r="G5" s="41"/>
    </row>
    <row r="6" spans="1:10" s="6" customFormat="1" x14ac:dyDescent="0.25">
      <c r="C6" s="34"/>
      <c r="D6" s="41" t="s">
        <v>143</v>
      </c>
      <c r="E6" s="41"/>
      <c r="F6" s="41"/>
      <c r="G6" s="34"/>
    </row>
    <row r="7" spans="1:10" s="6" customFormat="1" x14ac:dyDescent="0.25">
      <c r="C7" s="43" t="s">
        <v>324</v>
      </c>
      <c r="D7" s="43"/>
      <c r="E7" s="43"/>
      <c r="F7" s="43"/>
      <c r="G7" s="43"/>
    </row>
    <row r="8" spans="1:10" s="6" customFormat="1" ht="23.25" customHeight="1" x14ac:dyDescent="0.25">
      <c r="C8" s="41" t="s">
        <v>320</v>
      </c>
      <c r="D8" s="41"/>
      <c r="E8" s="41"/>
      <c r="F8" s="41"/>
      <c r="G8" s="41"/>
    </row>
    <row r="9" spans="1:10" s="6" customFormat="1" x14ac:dyDescent="0.25">
      <c r="C9" s="41" t="s">
        <v>326</v>
      </c>
      <c r="D9" s="41"/>
      <c r="E9" s="41"/>
      <c r="F9" s="41"/>
      <c r="G9" s="41"/>
    </row>
    <row r="10" spans="1:10" s="7" customFormat="1" ht="12.75" x14ac:dyDescent="0.25">
      <c r="C10" s="41" t="s">
        <v>325</v>
      </c>
      <c r="D10" s="41"/>
      <c r="E10" s="41"/>
      <c r="F10" s="41"/>
      <c r="G10" s="41"/>
    </row>
    <row r="11" spans="1:10" s="6" customFormat="1" x14ac:dyDescent="0.25">
      <c r="A11" s="7"/>
    </row>
    <row r="12" spans="1:10" s="6" customFormat="1" x14ac:dyDescent="0.25">
      <c r="A12" s="7"/>
    </row>
    <row r="13" spans="1:10" ht="78.599999999999994" customHeight="1" x14ac:dyDescent="0.25">
      <c r="A13" s="32" t="s">
        <v>8</v>
      </c>
      <c r="B13" s="32" t="s">
        <v>145</v>
      </c>
      <c r="C13" s="32" t="s">
        <v>146</v>
      </c>
      <c r="D13" s="32" t="s">
        <v>147</v>
      </c>
      <c r="E13" s="32" t="s">
        <v>148</v>
      </c>
      <c r="F13" s="32" t="s">
        <v>149</v>
      </c>
      <c r="G13" s="32" t="s">
        <v>150</v>
      </c>
      <c r="H13" s="32" t="s">
        <v>151</v>
      </c>
      <c r="I13" s="32" t="s">
        <v>152</v>
      </c>
      <c r="J13" s="32" t="s">
        <v>153</v>
      </c>
    </row>
    <row r="14" spans="1:10" x14ac:dyDescent="0.25">
      <c r="A14" s="32">
        <v>1</v>
      </c>
      <c r="B14" s="32">
        <v>2</v>
      </c>
      <c r="C14" s="32">
        <v>3</v>
      </c>
      <c r="D14" s="32">
        <v>4</v>
      </c>
      <c r="E14" s="32">
        <v>5</v>
      </c>
      <c r="F14" s="32">
        <v>6</v>
      </c>
      <c r="G14" s="32">
        <v>7</v>
      </c>
      <c r="H14" s="32">
        <v>8</v>
      </c>
      <c r="I14" s="32">
        <v>9</v>
      </c>
      <c r="J14" s="32">
        <v>10</v>
      </c>
    </row>
    <row r="15" spans="1:10" x14ac:dyDescent="0.25">
      <c r="A15" s="32">
        <v>1</v>
      </c>
      <c r="B15" s="42">
        <v>0</v>
      </c>
      <c r="C15" s="4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</row>
    <row r="16" spans="1:10" x14ac:dyDescent="0.25">
      <c r="A16" s="32">
        <v>2</v>
      </c>
      <c r="B16" s="42"/>
      <c r="C16" s="42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</row>
    <row r="17" spans="1:10" x14ac:dyDescent="0.25">
      <c r="A17" s="32">
        <v>3</v>
      </c>
      <c r="B17" s="42"/>
      <c r="C17" s="4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</row>
    <row r="18" spans="1:10" x14ac:dyDescent="0.25">
      <c r="A18" s="32">
        <v>4</v>
      </c>
      <c r="B18" s="42"/>
      <c r="C18" s="42"/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</row>
  </sheetData>
  <mergeCells count="9">
    <mergeCell ref="B15:B18"/>
    <mergeCell ref="C15:C16"/>
    <mergeCell ref="C17:C18"/>
    <mergeCell ref="D6:F6"/>
    <mergeCell ref="C5:G5"/>
    <mergeCell ref="C7:G7"/>
    <mergeCell ref="C8:G8"/>
    <mergeCell ref="C9:G9"/>
    <mergeCell ref="C10:G1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9"/>
  <sheetViews>
    <sheetView zoomScale="130" zoomScaleNormal="130" workbookViewId="0">
      <selection activeCell="A5" sqref="A5:XFD10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142</v>
      </c>
    </row>
    <row r="2" spans="1:10" x14ac:dyDescent="0.25">
      <c r="J2" s="1" t="s">
        <v>1</v>
      </c>
    </row>
    <row r="3" spans="1:10" x14ac:dyDescent="0.25">
      <c r="J3" s="1" t="s">
        <v>295</v>
      </c>
    </row>
    <row r="4" spans="1:10" x14ac:dyDescent="0.25">
      <c r="J4" s="1" t="s">
        <v>138</v>
      </c>
    </row>
    <row r="5" spans="1:10" x14ac:dyDescent="0.25">
      <c r="C5" s="41" t="s">
        <v>290</v>
      </c>
      <c r="D5" s="41"/>
      <c r="E5" s="41"/>
      <c r="F5" s="41"/>
      <c r="G5" s="41"/>
    </row>
    <row r="6" spans="1:10" s="6" customFormat="1" x14ac:dyDescent="0.25">
      <c r="C6" s="41" t="s">
        <v>143</v>
      </c>
      <c r="D6" s="41"/>
      <c r="E6" s="41"/>
      <c r="F6" s="41"/>
      <c r="G6" s="41"/>
    </row>
    <row r="7" spans="1:10" s="6" customFormat="1" x14ac:dyDescent="0.25">
      <c r="C7" s="43" t="s">
        <v>327</v>
      </c>
      <c r="D7" s="43"/>
      <c r="E7" s="43"/>
      <c r="F7" s="43"/>
      <c r="G7" s="43"/>
    </row>
    <row r="8" spans="1:10" s="6" customFormat="1" ht="23.25" customHeight="1" x14ac:dyDescent="0.25">
      <c r="C8" s="41" t="s">
        <v>349</v>
      </c>
      <c r="D8" s="41"/>
      <c r="E8" s="41"/>
      <c r="F8" s="41"/>
      <c r="G8" s="41"/>
    </row>
    <row r="9" spans="1:10" s="6" customFormat="1" x14ac:dyDescent="0.25">
      <c r="C9" s="41" t="s">
        <v>328</v>
      </c>
      <c r="D9" s="41"/>
      <c r="E9" s="41"/>
      <c r="F9" s="41"/>
      <c r="G9" s="41"/>
    </row>
    <row r="10" spans="1:10" x14ac:dyDescent="0.25">
      <c r="C10" s="41" t="s">
        <v>325</v>
      </c>
      <c r="D10" s="41"/>
      <c r="E10" s="41"/>
      <c r="F10" s="41"/>
      <c r="G10" s="41"/>
    </row>
    <row r="11" spans="1:10" x14ac:dyDescent="0.25">
      <c r="A11" s="7"/>
    </row>
    <row r="12" spans="1:10" x14ac:dyDescent="0.25">
      <c r="A12" s="7"/>
    </row>
    <row r="13" spans="1:10" ht="78.599999999999994" customHeight="1" x14ac:dyDescent="0.25">
      <c r="A13" s="32" t="s">
        <v>8</v>
      </c>
      <c r="B13" s="32" t="s">
        <v>154</v>
      </c>
      <c r="C13" s="32" t="s">
        <v>146</v>
      </c>
      <c r="D13" s="32" t="s">
        <v>155</v>
      </c>
      <c r="E13" s="32" t="s">
        <v>156</v>
      </c>
      <c r="F13" s="32" t="s">
        <v>157</v>
      </c>
      <c r="G13" s="32" t="s">
        <v>150</v>
      </c>
      <c r="H13" s="32" t="s">
        <v>151</v>
      </c>
      <c r="I13" s="32" t="s">
        <v>158</v>
      </c>
      <c r="J13" s="32" t="s">
        <v>159</v>
      </c>
    </row>
    <row r="14" spans="1:10" x14ac:dyDescent="0.25">
      <c r="A14" s="32">
        <v>1</v>
      </c>
      <c r="B14" s="32">
        <v>2</v>
      </c>
      <c r="C14" s="32">
        <v>3</v>
      </c>
      <c r="D14" s="32">
        <v>4</v>
      </c>
      <c r="E14" s="32">
        <v>5</v>
      </c>
      <c r="F14" s="32">
        <v>6</v>
      </c>
      <c r="G14" s="32">
        <v>7</v>
      </c>
      <c r="H14" s="32">
        <v>8</v>
      </c>
      <c r="I14" s="32">
        <v>9</v>
      </c>
      <c r="J14" s="32">
        <v>10</v>
      </c>
    </row>
    <row r="15" spans="1:10" x14ac:dyDescent="0.25">
      <c r="A15" s="32">
        <v>1</v>
      </c>
      <c r="B15" s="42">
        <v>0</v>
      </c>
      <c r="C15" s="4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</row>
    <row r="16" spans="1:10" x14ac:dyDescent="0.25">
      <c r="A16" s="32"/>
      <c r="B16" s="42"/>
      <c r="C16" s="42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</row>
    <row r="17" spans="1:10" x14ac:dyDescent="0.25">
      <c r="A17" s="32"/>
      <c r="B17" s="42"/>
      <c r="C17" s="4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</row>
    <row r="18" spans="1:10" x14ac:dyDescent="0.25">
      <c r="A18" s="32"/>
      <c r="B18" s="42"/>
      <c r="C18" s="42"/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</row>
    <row r="19" spans="1:10" x14ac:dyDescent="0.25">
      <c r="A19" s="2"/>
    </row>
  </sheetData>
  <mergeCells count="9">
    <mergeCell ref="B15:B18"/>
    <mergeCell ref="C15:C16"/>
    <mergeCell ref="C17:C18"/>
    <mergeCell ref="C10:G10"/>
    <mergeCell ref="C5:G5"/>
    <mergeCell ref="C6:G6"/>
    <mergeCell ref="C7:G7"/>
    <mergeCell ref="C8:G8"/>
    <mergeCell ref="C9:G9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9"/>
  <sheetViews>
    <sheetView zoomScale="115" zoomScaleNormal="115" workbookViewId="0">
      <selection activeCell="A5" sqref="A5:XFD10"/>
    </sheetView>
  </sheetViews>
  <sheetFormatPr defaultRowHeight="15" x14ac:dyDescent="0.25"/>
  <cols>
    <col min="1" max="10" width="13.7109375" customWidth="1"/>
  </cols>
  <sheetData>
    <row r="1" spans="1:10" x14ac:dyDescent="0.25">
      <c r="J1" s="1" t="s">
        <v>142</v>
      </c>
    </row>
    <row r="2" spans="1:10" x14ac:dyDescent="0.25">
      <c r="J2" s="1" t="s">
        <v>1</v>
      </c>
    </row>
    <row r="3" spans="1:10" x14ac:dyDescent="0.25">
      <c r="J3" s="1" t="s">
        <v>295</v>
      </c>
    </row>
    <row r="4" spans="1:10" x14ac:dyDescent="0.25">
      <c r="J4" s="1" t="s">
        <v>126</v>
      </c>
    </row>
    <row r="5" spans="1:10" s="9" customFormat="1" ht="15" customHeight="1" x14ac:dyDescent="0.25">
      <c r="C5" s="48" t="s">
        <v>95</v>
      </c>
      <c r="D5" s="48"/>
      <c r="E5" s="48"/>
      <c r="F5" s="48"/>
      <c r="G5" s="48"/>
      <c r="H5" s="48"/>
    </row>
    <row r="6" spans="1:10" s="9" customFormat="1" x14ac:dyDescent="0.25">
      <c r="C6" s="43" t="s">
        <v>143</v>
      </c>
      <c r="D6" s="43"/>
      <c r="E6" s="43"/>
      <c r="F6" s="43"/>
      <c r="G6" s="43"/>
      <c r="H6" s="43"/>
    </row>
    <row r="7" spans="1:10" s="9" customFormat="1" ht="15" customHeight="1" x14ac:dyDescent="0.25">
      <c r="C7" s="41" t="s">
        <v>292</v>
      </c>
      <c r="D7" s="41"/>
      <c r="E7" s="41"/>
      <c r="F7" s="41"/>
      <c r="G7" s="41"/>
      <c r="H7" s="41"/>
    </row>
    <row r="8" spans="1:10" s="9" customFormat="1" ht="22.5" customHeight="1" x14ac:dyDescent="0.25">
      <c r="C8" s="41" t="s">
        <v>331</v>
      </c>
      <c r="D8" s="41"/>
      <c r="E8" s="41"/>
      <c r="F8" s="41"/>
      <c r="G8" s="41"/>
      <c r="H8" s="41"/>
    </row>
    <row r="9" spans="1:10" s="9" customFormat="1" x14ac:dyDescent="0.25">
      <c r="C9" s="41" t="s">
        <v>329</v>
      </c>
      <c r="D9" s="41"/>
      <c r="E9" s="41"/>
      <c r="F9" s="41"/>
      <c r="G9" s="41"/>
      <c r="H9" s="41"/>
    </row>
    <row r="10" spans="1:10" s="9" customFormat="1" ht="15" customHeight="1" x14ac:dyDescent="0.25">
      <c r="C10" s="41" t="s">
        <v>325</v>
      </c>
      <c r="D10" s="41"/>
      <c r="E10" s="41"/>
      <c r="F10" s="41"/>
      <c r="G10" s="41"/>
      <c r="H10" s="41"/>
    </row>
    <row r="11" spans="1:10" s="9" customFormat="1" x14ac:dyDescent="0.25">
      <c r="D11" s="7"/>
    </row>
    <row r="12" spans="1:10" ht="21.6" customHeight="1" x14ac:dyDescent="0.25">
      <c r="A12" s="42" t="s">
        <v>160</v>
      </c>
      <c r="B12" s="42" t="s">
        <v>154</v>
      </c>
      <c r="C12" s="42" t="s">
        <v>161</v>
      </c>
      <c r="D12" s="42"/>
      <c r="E12" s="42"/>
      <c r="F12" s="42"/>
      <c r="G12" s="42"/>
      <c r="H12" s="42"/>
      <c r="I12" s="42"/>
      <c r="J12" s="42"/>
    </row>
    <row r="13" spans="1:10" ht="21.6" customHeight="1" x14ac:dyDescent="0.25">
      <c r="A13" s="42"/>
      <c r="B13" s="42"/>
      <c r="C13" s="42">
        <v>1</v>
      </c>
      <c r="D13" s="42"/>
      <c r="E13" s="42">
        <v>2</v>
      </c>
      <c r="F13" s="42"/>
      <c r="G13" s="42">
        <v>3</v>
      </c>
      <c r="H13" s="42"/>
      <c r="I13" s="42" t="s">
        <v>162</v>
      </c>
      <c r="J13" s="42"/>
    </row>
    <row r="14" spans="1:10" ht="21.6" customHeight="1" x14ac:dyDescent="0.25">
      <c r="A14" s="42"/>
      <c r="B14" s="42"/>
      <c r="C14" s="42" t="s">
        <v>163</v>
      </c>
      <c r="D14" s="42"/>
      <c r="E14" s="42" t="s">
        <v>164</v>
      </c>
      <c r="F14" s="42"/>
      <c r="G14" s="42" t="s">
        <v>165</v>
      </c>
      <c r="H14" s="42"/>
      <c r="I14" s="42" t="s">
        <v>162</v>
      </c>
      <c r="J14" s="42"/>
    </row>
    <row r="15" spans="1:10" ht="43.15" customHeight="1" x14ac:dyDescent="0.25">
      <c r="A15" s="42"/>
      <c r="B15" s="42"/>
      <c r="C15" s="32" t="s">
        <v>166</v>
      </c>
      <c r="D15" s="32" t="s">
        <v>167</v>
      </c>
      <c r="E15" s="32" t="s">
        <v>166</v>
      </c>
      <c r="F15" s="32" t="s">
        <v>167</v>
      </c>
      <c r="G15" s="32" t="s">
        <v>166</v>
      </c>
      <c r="H15" s="32" t="s">
        <v>167</v>
      </c>
      <c r="I15" s="32" t="s">
        <v>166</v>
      </c>
      <c r="J15" s="32" t="s">
        <v>167</v>
      </c>
    </row>
    <row r="16" spans="1:10" ht="21.6" customHeight="1" x14ac:dyDescent="0.25">
      <c r="A16" s="32">
        <v>1</v>
      </c>
      <c r="B16" s="32" t="s">
        <v>168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</row>
    <row r="17" spans="1:10" ht="21.6" customHeight="1" x14ac:dyDescent="0.25">
      <c r="A17" s="32">
        <v>2</v>
      </c>
      <c r="B17" s="32" t="s">
        <v>169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</row>
    <row r="18" spans="1:10" ht="21.6" customHeight="1" x14ac:dyDescent="0.25">
      <c r="A18" s="32">
        <v>3</v>
      </c>
      <c r="B18" s="32" t="s">
        <v>170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</row>
    <row r="19" spans="1:10" ht="21.6" customHeight="1" x14ac:dyDescent="0.25">
      <c r="A19" s="32" t="s">
        <v>162</v>
      </c>
      <c r="B19" s="32" t="s">
        <v>162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</row>
  </sheetData>
  <mergeCells count="17">
    <mergeCell ref="I14:J14"/>
    <mergeCell ref="A12:A15"/>
    <mergeCell ref="B12:B15"/>
    <mergeCell ref="C12:J12"/>
    <mergeCell ref="C13:D13"/>
    <mergeCell ref="E13:F13"/>
    <mergeCell ref="G13:H13"/>
    <mergeCell ref="I13:J13"/>
    <mergeCell ref="C14:D14"/>
    <mergeCell ref="E14:F14"/>
    <mergeCell ref="G14:H14"/>
    <mergeCell ref="C10:H10"/>
    <mergeCell ref="C5:H5"/>
    <mergeCell ref="C6:H6"/>
    <mergeCell ref="C7:H7"/>
    <mergeCell ref="C8:H8"/>
    <mergeCell ref="C9:H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8"/>
  <sheetViews>
    <sheetView topLeftCell="B1" zoomScale="80" zoomScaleNormal="80" workbookViewId="0">
      <selection activeCell="B15" sqref="B15:C15"/>
    </sheetView>
  </sheetViews>
  <sheetFormatPr defaultRowHeight="15" x14ac:dyDescent="0.25"/>
  <cols>
    <col min="1" max="3" width="19.5703125" customWidth="1"/>
    <col min="4" max="4" width="10.140625" customWidth="1"/>
    <col min="5" max="5" width="11.28515625" customWidth="1"/>
    <col min="6" max="6" width="10.7109375" customWidth="1"/>
    <col min="7" max="7" width="12.7109375" customWidth="1"/>
    <col min="8" max="8" width="10.140625" customWidth="1"/>
    <col min="9" max="10" width="11.5703125" customWidth="1"/>
    <col min="11" max="11" width="11" customWidth="1"/>
    <col min="12" max="12" width="10.28515625" customWidth="1"/>
    <col min="13" max="13" width="9.85546875" customWidth="1"/>
    <col min="14" max="14" width="10.140625" customWidth="1"/>
    <col min="15" max="15" width="9.7109375" customWidth="1"/>
    <col min="16" max="16" width="12" customWidth="1"/>
    <col min="17" max="17" width="9.5703125" customWidth="1"/>
    <col min="18" max="18" width="9.85546875" customWidth="1"/>
    <col min="19" max="19" width="9.28515625" customWidth="1"/>
    <col min="20" max="20" width="9.7109375" customWidth="1"/>
    <col min="21" max="21" width="9.85546875" customWidth="1"/>
    <col min="22" max="22" width="9.28515625" customWidth="1"/>
    <col min="23" max="24" width="9.140625" customWidth="1"/>
    <col min="25" max="25" width="9.28515625" customWidth="1"/>
    <col min="26" max="26" width="9.7109375" customWidth="1"/>
    <col min="27" max="28" width="9.5703125" customWidth="1"/>
    <col min="29" max="29" width="13.140625" customWidth="1"/>
    <col min="30" max="30" width="17.85546875" customWidth="1"/>
    <col min="31" max="34" width="13.7109375" customWidth="1"/>
  </cols>
  <sheetData>
    <row r="1" spans="1:30" x14ac:dyDescent="0.25">
      <c r="AD1" s="1" t="s">
        <v>142</v>
      </c>
    </row>
    <row r="2" spans="1:30" x14ac:dyDescent="0.25">
      <c r="AD2" s="1" t="s">
        <v>1</v>
      </c>
    </row>
    <row r="3" spans="1:30" ht="30" customHeight="1" x14ac:dyDescent="0.25">
      <c r="C3" s="50" t="s">
        <v>95</v>
      </c>
      <c r="D3" s="50"/>
      <c r="E3" s="50"/>
      <c r="F3" s="50"/>
      <c r="G3" s="50"/>
      <c r="H3" s="50"/>
      <c r="I3" s="50"/>
      <c r="J3" s="50"/>
      <c r="K3" s="50"/>
      <c r="L3" s="50"/>
      <c r="AD3" s="1" t="s">
        <v>295</v>
      </c>
    </row>
    <row r="4" spans="1:30" x14ac:dyDescent="0.25">
      <c r="C4" s="51" t="s">
        <v>143</v>
      </c>
      <c r="D4" s="51"/>
      <c r="E4" s="51"/>
      <c r="F4" s="51"/>
      <c r="G4" s="51"/>
      <c r="H4" s="51"/>
      <c r="I4" s="51"/>
      <c r="J4" s="51"/>
      <c r="K4" s="51"/>
      <c r="L4" s="51"/>
      <c r="AD4" s="1" t="s">
        <v>296</v>
      </c>
    </row>
    <row r="5" spans="1:30" x14ac:dyDescent="0.25">
      <c r="A5" s="7"/>
      <c r="C5" s="51" t="s">
        <v>144</v>
      </c>
      <c r="D5" s="51"/>
      <c r="E5" s="51"/>
      <c r="F5" s="51"/>
      <c r="G5" s="51"/>
      <c r="H5" s="51"/>
      <c r="I5" s="51"/>
      <c r="J5" s="51"/>
      <c r="K5" s="51"/>
      <c r="L5" s="51"/>
    </row>
    <row r="6" spans="1:30" x14ac:dyDescent="0.25">
      <c r="A6" s="7"/>
      <c r="C6" s="51" t="s">
        <v>291</v>
      </c>
      <c r="D6" s="51"/>
      <c r="E6" s="51"/>
      <c r="F6" s="51"/>
      <c r="G6" s="51"/>
      <c r="H6" s="51"/>
      <c r="I6" s="51"/>
      <c r="J6" s="51"/>
      <c r="K6" s="51"/>
      <c r="L6" s="51"/>
    </row>
    <row r="7" spans="1:30" x14ac:dyDescent="0.25">
      <c r="A7" s="2"/>
      <c r="C7" s="51" t="s">
        <v>330</v>
      </c>
      <c r="D7" s="51"/>
      <c r="E7" s="51"/>
      <c r="F7" s="51"/>
      <c r="G7" s="51"/>
      <c r="H7" s="51"/>
      <c r="I7" s="51"/>
      <c r="J7" s="51"/>
      <c r="K7" s="51"/>
      <c r="L7" s="51"/>
    </row>
    <row r="8" spans="1:30" x14ac:dyDescent="0.25">
      <c r="A8" s="2"/>
      <c r="C8" t="s">
        <v>293</v>
      </c>
    </row>
    <row r="9" spans="1:30" x14ac:dyDescent="0.25">
      <c r="A9" s="2"/>
    </row>
    <row r="10" spans="1:30" x14ac:dyDescent="0.25">
      <c r="A10" s="2" t="s">
        <v>303</v>
      </c>
    </row>
    <row r="11" spans="1:30" x14ac:dyDescent="0.25">
      <c r="A11" s="2"/>
    </row>
    <row r="12" spans="1:30" ht="78" customHeight="1" x14ac:dyDescent="0.25">
      <c r="A12" s="32" t="s">
        <v>171</v>
      </c>
      <c r="B12" s="32" t="s">
        <v>172</v>
      </c>
      <c r="C12" s="32" t="s">
        <v>173</v>
      </c>
      <c r="D12" s="42" t="s">
        <v>174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2" t="s">
        <v>175</v>
      </c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32" t="s">
        <v>176</v>
      </c>
    </row>
    <row r="13" spans="1:30" ht="19.899999999999999" customHeight="1" x14ac:dyDescent="0.25">
      <c r="A13" s="32">
        <v>1</v>
      </c>
      <c r="B13" s="32">
        <v>2</v>
      </c>
      <c r="C13" s="32">
        <v>3</v>
      </c>
      <c r="D13" s="42">
        <v>4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2">
        <v>5</v>
      </c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32">
        <v>6</v>
      </c>
    </row>
    <row r="14" spans="1:30" ht="26.25" customHeight="1" x14ac:dyDescent="0.25">
      <c r="A14" s="32"/>
      <c r="B14" s="32"/>
      <c r="C14" s="32"/>
      <c r="D14" s="29" t="s">
        <v>278</v>
      </c>
      <c r="E14" s="29" t="s">
        <v>279</v>
      </c>
      <c r="F14" s="29" t="s">
        <v>280</v>
      </c>
      <c r="G14" s="29" t="s">
        <v>281</v>
      </c>
      <c r="H14" s="29" t="s">
        <v>282</v>
      </c>
      <c r="I14" s="29" t="s">
        <v>283</v>
      </c>
      <c r="J14" s="29" t="s">
        <v>284</v>
      </c>
      <c r="K14" s="29" t="s">
        <v>285</v>
      </c>
      <c r="L14" s="29" t="s">
        <v>286</v>
      </c>
      <c r="M14" s="29" t="s">
        <v>287</v>
      </c>
      <c r="N14" s="29" t="s">
        <v>288</v>
      </c>
      <c r="O14" s="29" t="s">
        <v>289</v>
      </c>
      <c r="P14" s="29" t="s">
        <v>299</v>
      </c>
      <c r="Q14" s="29" t="s">
        <v>278</v>
      </c>
      <c r="R14" s="29" t="s">
        <v>279</v>
      </c>
      <c r="S14" s="29" t="s">
        <v>280</v>
      </c>
      <c r="T14" s="29" t="s">
        <v>281</v>
      </c>
      <c r="U14" s="29" t="s">
        <v>282</v>
      </c>
      <c r="V14" s="29" t="s">
        <v>283</v>
      </c>
      <c r="W14" s="29" t="s">
        <v>284</v>
      </c>
      <c r="X14" s="29" t="s">
        <v>285</v>
      </c>
      <c r="Y14" s="29" t="s">
        <v>286</v>
      </c>
      <c r="Z14" s="29" t="s">
        <v>287</v>
      </c>
      <c r="AA14" s="29" t="s">
        <v>288</v>
      </c>
      <c r="AB14" s="29" t="s">
        <v>289</v>
      </c>
      <c r="AC14" s="29" t="s">
        <v>299</v>
      </c>
      <c r="AD14" s="32"/>
    </row>
    <row r="15" spans="1:30" ht="62.25" customHeight="1" x14ac:dyDescent="0.25">
      <c r="A15" s="28" t="s">
        <v>300</v>
      </c>
      <c r="B15" s="28" t="s">
        <v>301</v>
      </c>
      <c r="C15" s="28" t="s">
        <v>302</v>
      </c>
      <c r="D15" s="37">
        <v>0.107</v>
      </c>
      <c r="E15" s="37">
        <v>0.107</v>
      </c>
      <c r="F15" s="37">
        <v>0.107</v>
      </c>
      <c r="G15" s="37">
        <v>0.03</v>
      </c>
      <c r="H15" s="37">
        <v>0.03</v>
      </c>
      <c r="I15" s="37">
        <v>2.9000000000000001E-2</v>
      </c>
      <c r="J15" s="37">
        <v>1.7000000000000001E-2</v>
      </c>
      <c r="K15" s="37">
        <v>1.7000000000000001E-2</v>
      </c>
      <c r="L15" s="37">
        <v>1.7999999999999999E-2</v>
      </c>
      <c r="M15" s="38">
        <v>0.08</v>
      </c>
      <c r="N15" s="38">
        <v>0.08</v>
      </c>
      <c r="O15" s="38">
        <v>0.109</v>
      </c>
      <c r="P15" s="38">
        <f>SUM(D15:O15)</f>
        <v>0.73099999999999998</v>
      </c>
      <c r="Q15" s="37">
        <f>D15</f>
        <v>0.107</v>
      </c>
      <c r="R15" s="37">
        <f t="shared" ref="R15:Y15" si="0">E15</f>
        <v>0.107</v>
      </c>
      <c r="S15" s="37">
        <f t="shared" si="0"/>
        <v>0.107</v>
      </c>
      <c r="T15" s="37">
        <f t="shared" si="0"/>
        <v>0.03</v>
      </c>
      <c r="U15" s="37">
        <f t="shared" si="0"/>
        <v>0.03</v>
      </c>
      <c r="V15" s="37">
        <f t="shared" si="0"/>
        <v>2.9000000000000001E-2</v>
      </c>
      <c r="W15" s="37">
        <f t="shared" si="0"/>
        <v>1.7000000000000001E-2</v>
      </c>
      <c r="X15" s="37">
        <f t="shared" si="0"/>
        <v>1.7000000000000001E-2</v>
      </c>
      <c r="Y15" s="37">
        <f t="shared" si="0"/>
        <v>1.7999999999999999E-2</v>
      </c>
      <c r="Z15" s="38">
        <f t="shared" ref="Z15:AB16" si="1">SUM(M15)</f>
        <v>0.08</v>
      </c>
      <c r="AA15" s="38">
        <f t="shared" si="1"/>
        <v>0.08</v>
      </c>
      <c r="AB15" s="38">
        <f t="shared" si="1"/>
        <v>0.109</v>
      </c>
      <c r="AC15" s="38">
        <f>SUM(Q15:AB15)</f>
        <v>0.73099999999999998</v>
      </c>
      <c r="AD15" s="40">
        <v>1.4446699999999999</v>
      </c>
    </row>
    <row r="16" spans="1:30" ht="19.899999999999999" customHeight="1" x14ac:dyDescent="0.25">
      <c r="A16" s="32" t="s">
        <v>125</v>
      </c>
      <c r="B16" s="33"/>
      <c r="C16" s="33"/>
      <c r="D16" s="38">
        <f>D15</f>
        <v>0.107</v>
      </c>
      <c r="E16" s="38">
        <f t="shared" ref="E16:L16" si="2">E15</f>
        <v>0.107</v>
      </c>
      <c r="F16" s="38">
        <f t="shared" si="2"/>
        <v>0.107</v>
      </c>
      <c r="G16" s="38">
        <f t="shared" si="2"/>
        <v>0.03</v>
      </c>
      <c r="H16" s="38">
        <f t="shared" si="2"/>
        <v>0.03</v>
      </c>
      <c r="I16" s="38">
        <f t="shared" si="2"/>
        <v>2.9000000000000001E-2</v>
      </c>
      <c r="J16" s="38">
        <f t="shared" si="2"/>
        <v>1.7000000000000001E-2</v>
      </c>
      <c r="K16" s="38">
        <f t="shared" si="2"/>
        <v>1.7000000000000001E-2</v>
      </c>
      <c r="L16" s="38">
        <f t="shared" si="2"/>
        <v>1.7999999999999999E-2</v>
      </c>
      <c r="M16" s="38">
        <v>0.08</v>
      </c>
      <c r="N16" s="38">
        <v>0.08</v>
      </c>
      <c r="O16" s="38">
        <v>0.109</v>
      </c>
      <c r="P16" s="38">
        <f>SUM(D16:O16)</f>
        <v>0.73099999999999998</v>
      </c>
      <c r="Q16" s="38">
        <f>Q15</f>
        <v>0.107</v>
      </c>
      <c r="R16" s="38">
        <f t="shared" ref="R16:Y16" si="3">R15</f>
        <v>0.107</v>
      </c>
      <c r="S16" s="38">
        <f t="shared" si="3"/>
        <v>0.107</v>
      </c>
      <c r="T16" s="38">
        <f t="shared" si="3"/>
        <v>0.03</v>
      </c>
      <c r="U16" s="38">
        <f t="shared" si="3"/>
        <v>0.03</v>
      </c>
      <c r="V16" s="38">
        <f t="shared" si="3"/>
        <v>2.9000000000000001E-2</v>
      </c>
      <c r="W16" s="38">
        <f t="shared" si="3"/>
        <v>1.7000000000000001E-2</v>
      </c>
      <c r="X16" s="38">
        <f t="shared" si="3"/>
        <v>1.7000000000000001E-2</v>
      </c>
      <c r="Y16" s="38">
        <f t="shared" si="3"/>
        <v>1.7999999999999999E-2</v>
      </c>
      <c r="Z16" s="38">
        <f t="shared" si="1"/>
        <v>0.08</v>
      </c>
      <c r="AA16" s="38">
        <f t="shared" si="1"/>
        <v>0.08</v>
      </c>
      <c r="AB16" s="38">
        <f t="shared" si="1"/>
        <v>0.109</v>
      </c>
      <c r="AC16" s="38">
        <f>SUM(Q16:AB16)</f>
        <v>0.73099999999999998</v>
      </c>
      <c r="AD16" s="40">
        <v>1.4446699999999999</v>
      </c>
    </row>
    <row r="17" spans="1:1" x14ac:dyDescent="0.25">
      <c r="A17" s="2"/>
    </row>
    <row r="18" spans="1:1" x14ac:dyDescent="0.25">
      <c r="A18" s="2"/>
    </row>
  </sheetData>
  <mergeCells count="9">
    <mergeCell ref="D12:P12"/>
    <mergeCell ref="D13:P13"/>
    <mergeCell ref="Q12:AC12"/>
    <mergeCell ref="Q13:AC13"/>
    <mergeCell ref="C3:L3"/>
    <mergeCell ref="C4:L4"/>
    <mergeCell ref="C5:L5"/>
    <mergeCell ref="C6:L6"/>
    <mergeCell ref="C7:L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Glavbuh</cp:lastModifiedBy>
  <cp:lastPrinted>2023-02-27T10:26:13Z</cp:lastPrinted>
  <dcterms:created xsi:type="dcterms:W3CDTF">2019-04-23T12:56:01Z</dcterms:created>
  <dcterms:modified xsi:type="dcterms:W3CDTF">2023-10-09T13:38:57Z</dcterms:modified>
</cp:coreProperties>
</file>